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1/PUBLICACIONES TRIMESTRALES 2021/04 TRIM 2021 PUB TRIM/"/>
    </mc:Choice>
  </mc:AlternateContent>
  <xr:revisionPtr revIDLastSave="9" documentId="8_{DB94DB2A-FFE2-4380-B31E-172D4A6DF24F}" xr6:coauthVersionLast="47" xr6:coauthVersionMax="47" xr10:uidLastSave="{D8D3159B-5CFD-4A28-A332-F960307CD21F}"/>
  <bookViews>
    <workbookView xWindow="-120" yWindow="-120" windowWidth="19440" windowHeight="15000" xr2:uid="{00000000-000D-0000-FFFF-FFFF00000000}"/>
  </bookViews>
  <sheets>
    <sheet name="Hoja1" sheetId="1" r:id="rId1"/>
  </sheets>
  <definedNames>
    <definedName name="_xlnm.Print_Area" localSheetId="0">Hoja1!$B$2:$I$40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D36" i="1"/>
  <c r="E28" i="1" l="1"/>
  <c r="E26" i="1"/>
  <c r="F24" i="1" l="1"/>
  <c r="F14" i="1" s="1"/>
  <c r="G24" i="1"/>
  <c r="G14" i="1" s="1"/>
  <c r="E16" i="1" l="1"/>
  <c r="I16" i="1" s="1"/>
  <c r="E12" i="1"/>
  <c r="I12" i="1" s="1"/>
  <c r="G34" i="1"/>
  <c r="G18" i="1" s="1"/>
  <c r="F34" i="1"/>
  <c r="F18" i="1" s="1"/>
  <c r="D34" i="1"/>
  <c r="D18" i="1" s="1"/>
  <c r="C34" i="1"/>
  <c r="E38" i="1"/>
  <c r="I38" i="1" s="1"/>
  <c r="E32" i="1"/>
  <c r="I32" i="1" s="1"/>
  <c r="G30" i="1"/>
  <c r="F30" i="1"/>
  <c r="D30" i="1"/>
  <c r="C30" i="1"/>
  <c r="C24" i="1"/>
  <c r="C14" i="1" s="1"/>
  <c r="C40" i="1" l="1"/>
  <c r="E34" i="1"/>
  <c r="I36" i="1"/>
  <c r="H36" i="1"/>
  <c r="I26" i="1"/>
  <c r="H26" i="1"/>
  <c r="E30" i="1"/>
  <c r="I30" i="1" s="1"/>
  <c r="G40" i="1"/>
  <c r="F40" i="1"/>
  <c r="H34" i="1" l="1"/>
  <c r="E18" i="1"/>
  <c r="I34" i="1"/>
  <c r="C20" i="1"/>
  <c r="F20" i="1"/>
  <c r="G20" i="1"/>
  <c r="I18" i="1" l="1"/>
  <c r="H18" i="1"/>
  <c r="H28" i="1" l="1"/>
  <c r="D24" i="1"/>
  <c r="D40" i="1" s="1"/>
  <c r="I28" i="1"/>
  <c r="E24" i="1" l="1"/>
  <c r="I24" i="1" s="1"/>
  <c r="I40" i="1" s="1"/>
  <c r="D14" i="1"/>
  <c r="D20" i="1" s="1"/>
  <c r="H24" i="1" l="1"/>
  <c r="E14" i="1"/>
  <c r="H14" i="1" s="1"/>
  <c r="E40" i="1"/>
  <c r="H40" i="1" s="1"/>
  <c r="E20" i="1" l="1"/>
  <c r="H20" i="1" s="1"/>
  <c r="I14" i="1"/>
  <c r="I20" i="1" s="1"/>
</calcChain>
</file>

<file path=xl/sharedStrings.xml><?xml version="1.0" encoding="utf-8"?>
<sst xmlns="http://schemas.openxmlformats.org/spreadsheetml/2006/main" count="35" uniqueCount="23">
  <si>
    <t>TELEVISIÓN METROPOLITANA, S.A. DE C.V.</t>
  </si>
  <si>
    <t>(PESOS)</t>
  </si>
  <si>
    <t>TOTAL</t>
  </si>
  <si>
    <t>RUBROS DE LOS INGRESOS</t>
  </si>
  <si>
    <t>AMPLIACIONES Y REDUCCIONES +Ó-</t>
  </si>
  <si>
    <t>INGRESO MODIFICADO</t>
  </si>
  <si>
    <t>INGRESO DEVENGADO</t>
  </si>
  <si>
    <t>INGRESO COBRADO</t>
  </si>
  <si>
    <t>% DE AVANCE EN EL COBRO
COBRO/MODIFICADO</t>
  </si>
  <si>
    <t>INGRESOS EXCEDENTES</t>
  </si>
  <si>
    <t>Cuotas y Aportes de Seguridad Social</t>
  </si>
  <si>
    <t>Aportaciones</t>
  </si>
  <si>
    <t>Transferencias, Asignaciones, Subsidios y Subvenciones Recibidos</t>
  </si>
  <si>
    <t>Ingresos por Venta de Bienes y
Servicios</t>
  </si>
  <si>
    <t>ESTADO ANALÍTICO DE INGRESOS</t>
  </si>
  <si>
    <t>INGRESOS APROBADOS</t>
  </si>
  <si>
    <t>Ingresos por Venta de Bienes y
Servicios de Entidades Paraestatales</t>
  </si>
  <si>
    <t>Ingresos de Operaciones de Entidades Paraestatales</t>
  </si>
  <si>
    <t>TRANSFERENCIAS ASIGNACIONES Y DONATIVOS RECIBIDOS</t>
  </si>
  <si>
    <t>Transferencias Internas y Asignaciones al Sector Público</t>
  </si>
  <si>
    <t>Subsidios y Subvenciones</t>
  </si>
  <si>
    <t>CIFRAS PRELIMINARES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</si>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</sst>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1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4" fontId="2" fillId="0" borderId="4" xfId="0" applyNumberFormat="1" applyFont="1" applyBorder="1"/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/>
    <xf numFmtId="0" fontId="0" fillId="0" borderId="0" xfId="0" applyBorder="1"/>
    <xf numFmtId="0" fontId="2" fillId="3" borderId="3" xfId="0" applyFont="1" applyFill="1" applyBorder="1" applyAlignment="1">
      <alignment horizontal="center" vertical="center"/>
    </xf>
    <xf numFmtId="4" fontId="2" fillId="3" borderId="3" xfId="0" applyNumberFormat="1" applyFont="1" applyFill="1" applyBorder="1"/>
    <xf numFmtId="164" fontId="3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/>
    <xf numFmtId="10" fontId="2" fillId="0" borderId="3" xfId="0" applyNumberFormat="1" applyFont="1" applyBorder="1"/>
    <xf numFmtId="10" fontId="2" fillId="0" borderId="2" xfId="0" applyNumberFormat="1" applyFont="1" applyBorder="1"/>
    <xf numFmtId="42" fontId="2" fillId="0" borderId="2" xfId="1" applyNumberFormat="1" applyFont="1" applyBorder="1" applyProtection="1">
      <protection locked="0"/>
    </xf>
    <xf numFmtId="42" fontId="2" fillId="0" borderId="3" xfId="1" applyNumberFormat="1" applyFont="1" applyBorder="1" applyProtection="1">
      <protection locked="0"/>
    </xf>
    <xf numFmtId="42" fontId="3" fillId="0" borderId="1" xfId="1" applyNumberFormat="1" applyFont="1" applyBorder="1" applyProtection="1">
      <protection locked="0"/>
    </xf>
    <xf numFmtId="42" fontId="3" fillId="0" borderId="3" xfId="1" applyNumberFormat="1" applyFont="1" applyBorder="1" applyProtection="1">
      <protection locked="0"/>
    </xf>
    <xf numFmtId="42" fontId="3" fillId="0" borderId="2" xfId="1" applyNumberFormat="1" applyFont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0" xfId="0" applyFont="1" applyFill="1"/>
    <xf numFmtId="10" fontId="3" fillId="0" borderId="1" xfId="0" applyNumberFormat="1" applyFont="1" applyBorder="1"/>
    <xf numFmtId="10" fontId="3" fillId="0" borderId="2" xfId="0" applyNumberFormat="1" applyFont="1" applyBorder="1"/>
    <xf numFmtId="10" fontId="2" fillId="3" borderId="3" xfId="0" applyNumberFormat="1" applyFont="1" applyFill="1" applyBorder="1"/>
    <xf numFmtId="10" fontId="3" fillId="0" borderId="3" xfId="0" applyNumberFormat="1" applyFont="1" applyBorder="1"/>
    <xf numFmtId="10" fontId="2" fillId="0" borderId="4" xfId="0" applyNumberFormat="1" applyFont="1" applyBorder="1"/>
    <xf numFmtId="42" fontId="3" fillId="0" borderId="3" xfId="1" applyNumberFormat="1" applyFont="1" applyBorder="1" applyAlignment="1" applyProtection="1">
      <alignment horizontal="right"/>
      <protection locked="0"/>
    </xf>
    <xf numFmtId="42" fontId="2" fillId="0" borderId="3" xfId="1" applyNumberFormat="1" applyFont="1" applyFill="1" applyBorder="1" applyProtection="1">
      <protection locked="0"/>
    </xf>
    <xf numFmtId="42" fontId="0" fillId="0" borderId="0" xfId="0" applyNumberFormat="1"/>
    <xf numFmtId="0" fontId="7" fillId="2" borderId="0" xfId="0" applyFont="1" applyFill="1" applyAlignment="1"/>
    <xf numFmtId="0" fontId="8" fillId="0" borderId="0" xfId="0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showGridLines="0" tabSelected="1" topLeftCell="B7" zoomScale="115" zoomScaleNormal="115" workbookViewId="0">
      <selection activeCell="E36" sqref="E36"/>
    </sheetView>
  </sheetViews>
  <sheetFormatPr baseColWidth="10" defaultColWidth="0" defaultRowHeight="15" zeroHeight="1" x14ac:dyDescent="0.25"/>
  <cols>
    <col min="1" max="1" width="2.5703125" hidden="1" customWidth="1"/>
    <col min="2" max="2" width="27" customWidth="1"/>
    <col min="3" max="3" width="12.85546875" bestFit="1" customWidth="1"/>
    <col min="4" max="4" width="14.28515625" customWidth="1"/>
    <col min="5" max="5" width="12.85546875" bestFit="1" customWidth="1"/>
    <col min="6" max="6" width="13.42578125" bestFit="1" customWidth="1"/>
    <col min="7" max="7" width="12.85546875" bestFit="1" customWidth="1"/>
    <col min="8" max="8" width="20.7109375" customWidth="1"/>
    <col min="9" max="9" width="18.28515625" bestFit="1" customWidth="1"/>
    <col min="10" max="10" width="0" hidden="1" customWidth="1"/>
    <col min="11" max="16384" width="11.42578125" hidden="1"/>
  </cols>
  <sheetData>
    <row r="1" spans="2:10" ht="11.25" customHeight="1" x14ac:dyDescent="0.25">
      <c r="B1" s="28"/>
      <c r="C1" s="28"/>
      <c r="D1" s="28"/>
      <c r="E1" s="28"/>
      <c r="F1" s="28"/>
      <c r="G1" s="28"/>
      <c r="H1" s="28"/>
      <c r="I1" s="28"/>
    </row>
    <row r="2" spans="2:10" s="14" customFormat="1" ht="9.75" customHeight="1" x14ac:dyDescent="0.25">
      <c r="B2" s="40" t="s">
        <v>0</v>
      </c>
      <c r="C2" s="40"/>
      <c r="D2" s="40"/>
      <c r="E2" s="40"/>
      <c r="F2" s="40"/>
      <c r="G2" s="40"/>
      <c r="H2" s="40"/>
      <c r="I2" s="40"/>
    </row>
    <row r="3" spans="2:10" s="13" customFormat="1" ht="6.75" customHeight="1" x14ac:dyDescent="0.3">
      <c r="B3" s="40"/>
      <c r="C3" s="40"/>
      <c r="D3" s="40"/>
      <c r="E3" s="40"/>
      <c r="F3" s="40"/>
      <c r="G3" s="40"/>
      <c r="H3" s="40"/>
      <c r="I3" s="40"/>
    </row>
    <row r="4" spans="2:10" s="14" customFormat="1" ht="11.25" customHeight="1" x14ac:dyDescent="0.25">
      <c r="B4" s="40" t="s">
        <v>14</v>
      </c>
      <c r="C4" s="40"/>
      <c r="D4" s="40"/>
      <c r="E4" s="40"/>
      <c r="F4" s="40"/>
      <c r="G4" s="40"/>
      <c r="H4" s="40"/>
      <c r="I4" s="40"/>
    </row>
    <row r="5" spans="2:10" s="13" customFormat="1" ht="5.25" customHeight="1" x14ac:dyDescent="0.3">
      <c r="B5" s="40"/>
      <c r="C5" s="40"/>
      <c r="D5" s="40"/>
      <c r="E5" s="40"/>
      <c r="F5" s="40"/>
      <c r="G5" s="40"/>
      <c r="H5" s="40"/>
      <c r="I5" s="40"/>
    </row>
    <row r="6" spans="2:10" s="13" customFormat="1" ht="18.75" customHeight="1" x14ac:dyDescent="0.3">
      <c r="B6" s="39" t="s">
        <v>22</v>
      </c>
      <c r="C6" s="39"/>
      <c r="D6" s="39"/>
      <c r="E6" s="39"/>
      <c r="F6" s="39"/>
      <c r="G6" s="39"/>
      <c r="H6" s="39"/>
      <c r="I6" s="39"/>
      <c r="J6" s="37"/>
    </row>
    <row r="7" spans="2:10" ht="9.75" customHeight="1" x14ac:dyDescent="0.25">
      <c r="B7" s="38" t="s">
        <v>1</v>
      </c>
      <c r="C7" s="38"/>
      <c r="D7" s="38"/>
      <c r="E7" s="38"/>
      <c r="F7" s="38"/>
      <c r="G7" s="38"/>
      <c r="H7" s="38"/>
      <c r="I7" s="38"/>
    </row>
    <row r="8" spans="2:10" ht="9.75" customHeight="1" x14ac:dyDescent="0.25">
      <c r="B8" s="38" t="s">
        <v>21</v>
      </c>
      <c r="C8" s="38"/>
      <c r="D8" s="38"/>
      <c r="E8" s="38"/>
      <c r="F8" s="38"/>
      <c r="G8" s="38"/>
      <c r="H8" s="38"/>
      <c r="I8" s="38"/>
    </row>
    <row r="9" spans="2:10" ht="9.75" customHeight="1" x14ac:dyDescent="0.25">
      <c r="B9" s="7"/>
      <c r="C9" s="8"/>
      <c r="D9" s="8"/>
      <c r="E9" s="8"/>
      <c r="F9" s="8"/>
      <c r="G9" s="8"/>
      <c r="H9" s="8"/>
      <c r="I9" s="8"/>
    </row>
    <row r="10" spans="2:10" s="17" customFormat="1" ht="24" customHeight="1" x14ac:dyDescent="0.2">
      <c r="B10" s="26" t="s">
        <v>3</v>
      </c>
      <c r="C10" s="27" t="s">
        <v>15</v>
      </c>
      <c r="D10" s="27" t="s">
        <v>4</v>
      </c>
      <c r="E10" s="27" t="s">
        <v>5</v>
      </c>
      <c r="F10" s="27" t="s">
        <v>6</v>
      </c>
      <c r="G10" s="27" t="s">
        <v>7</v>
      </c>
      <c r="H10" s="27" t="s">
        <v>8</v>
      </c>
      <c r="I10" s="27" t="s">
        <v>9</v>
      </c>
    </row>
    <row r="11" spans="2:10" s="9" customFormat="1" ht="6.75" customHeight="1" x14ac:dyDescent="0.25">
      <c r="B11" s="7"/>
      <c r="C11" s="8"/>
      <c r="D11" s="8"/>
      <c r="E11" s="8"/>
      <c r="F11" s="8"/>
      <c r="G11" s="8"/>
      <c r="H11" s="8"/>
      <c r="I11" s="8"/>
    </row>
    <row r="12" spans="2:10" x14ac:dyDescent="0.25">
      <c r="B12" s="2" t="s">
        <v>10</v>
      </c>
      <c r="C12" s="21">
        <v>0</v>
      </c>
      <c r="D12" s="21">
        <v>0</v>
      </c>
      <c r="E12" s="21">
        <f>C12+D12</f>
        <v>0</v>
      </c>
      <c r="F12" s="21">
        <v>0</v>
      </c>
      <c r="G12" s="21">
        <v>0</v>
      </c>
      <c r="H12" s="20">
        <v>0</v>
      </c>
      <c r="I12" s="21">
        <f>G12-E12</f>
        <v>0</v>
      </c>
    </row>
    <row r="13" spans="2:10" ht="6" customHeight="1" x14ac:dyDescent="0.25">
      <c r="B13" s="10"/>
      <c r="C13" s="11"/>
      <c r="D13" s="11"/>
      <c r="E13" s="11"/>
      <c r="F13" s="11"/>
      <c r="G13" s="11"/>
      <c r="H13" s="11"/>
      <c r="I13" s="11"/>
    </row>
    <row r="14" spans="2:10" ht="23.25" customHeight="1" x14ac:dyDescent="0.25">
      <c r="B14" s="4" t="s">
        <v>13</v>
      </c>
      <c r="C14" s="24">
        <f>C24</f>
        <v>57000000</v>
      </c>
      <c r="D14" s="24">
        <f t="shared" ref="D14:G14" si="0">D24</f>
        <v>0</v>
      </c>
      <c r="E14" s="24">
        <f t="shared" si="0"/>
        <v>57000000</v>
      </c>
      <c r="F14" s="24">
        <f t="shared" si="0"/>
        <v>0</v>
      </c>
      <c r="G14" s="24">
        <f t="shared" si="0"/>
        <v>29636912.969999999</v>
      </c>
      <c r="H14" s="32">
        <f>(G14/E14*1)</f>
        <v>0.5199458415789473</v>
      </c>
      <c r="I14" s="34">
        <f>G14-E14</f>
        <v>-27363087.030000001</v>
      </c>
    </row>
    <row r="15" spans="2:10" ht="6" customHeight="1" x14ac:dyDescent="0.25">
      <c r="B15" s="10"/>
      <c r="C15" s="11"/>
      <c r="D15" s="11"/>
      <c r="E15" s="11"/>
      <c r="F15" s="11"/>
      <c r="G15" s="11"/>
      <c r="H15" s="11"/>
      <c r="I15" s="11"/>
    </row>
    <row r="16" spans="2:10" x14ac:dyDescent="0.25">
      <c r="B16" s="3" t="s">
        <v>11</v>
      </c>
      <c r="C16" s="22">
        <v>0</v>
      </c>
      <c r="D16" s="22">
        <v>0</v>
      </c>
      <c r="E16" s="22">
        <f>C16+D16</f>
        <v>0</v>
      </c>
      <c r="F16" s="22">
        <v>0</v>
      </c>
      <c r="G16" s="22">
        <v>0</v>
      </c>
      <c r="H16" s="19">
        <v>0</v>
      </c>
      <c r="I16" s="22">
        <f>G16-E16</f>
        <v>0</v>
      </c>
    </row>
    <row r="17" spans="2:9" ht="6" customHeight="1" x14ac:dyDescent="0.25">
      <c r="B17" s="10"/>
      <c r="C17" s="11"/>
      <c r="D17" s="11"/>
      <c r="E17" s="11"/>
      <c r="F17" s="11"/>
      <c r="G17" s="11"/>
      <c r="H17" s="11"/>
      <c r="I17" s="11"/>
    </row>
    <row r="18" spans="2:9" ht="24" customHeight="1" x14ac:dyDescent="0.25">
      <c r="B18" s="4" t="s">
        <v>12</v>
      </c>
      <c r="C18" s="24">
        <f>C34</f>
        <v>130142824</v>
      </c>
      <c r="D18" s="24">
        <f t="shared" ref="D18:G18" si="1">D34</f>
        <v>21784984.229999989</v>
      </c>
      <c r="E18" s="24">
        <f t="shared" si="1"/>
        <v>151927808.22999999</v>
      </c>
      <c r="F18" s="24">
        <f t="shared" si="1"/>
        <v>0</v>
      </c>
      <c r="G18" s="24">
        <f t="shared" si="1"/>
        <v>151927808.22999999</v>
      </c>
      <c r="H18" s="32">
        <f>(G18/E18*1)</f>
        <v>1</v>
      </c>
      <c r="I18" s="34">
        <f>G18-E18</f>
        <v>0</v>
      </c>
    </row>
    <row r="19" spans="2:9" ht="9.75" customHeight="1" x14ac:dyDescent="0.25">
      <c r="B19" s="5"/>
      <c r="C19" s="6"/>
      <c r="D19" s="6"/>
      <c r="E19" s="6"/>
      <c r="F19" s="6"/>
      <c r="G19" s="6"/>
      <c r="H19" s="6"/>
      <c r="I19" s="6"/>
    </row>
    <row r="20" spans="2:9" x14ac:dyDescent="0.25">
      <c r="B20" s="1" t="s">
        <v>2</v>
      </c>
      <c r="C20" s="12">
        <f t="shared" ref="C20:I20" si="2">SUM(C12:C19)</f>
        <v>187142824</v>
      </c>
      <c r="D20" s="12">
        <f t="shared" si="2"/>
        <v>21784984.229999989</v>
      </c>
      <c r="E20" s="12">
        <f t="shared" si="2"/>
        <v>208927808.22999999</v>
      </c>
      <c r="F20" s="12">
        <f t="shared" si="2"/>
        <v>0</v>
      </c>
      <c r="G20" s="12">
        <f t="shared" si="2"/>
        <v>181564721.19999999</v>
      </c>
      <c r="H20" s="29">
        <f>(G20/E20*1)</f>
        <v>0.86903089989879612</v>
      </c>
      <c r="I20" s="12">
        <f t="shared" si="2"/>
        <v>-27363087.030000001</v>
      </c>
    </row>
    <row r="21" spans="2:9" x14ac:dyDescent="0.25"/>
    <row r="22" spans="2:9" s="18" customFormat="1" ht="23.25" customHeight="1" x14ac:dyDescent="0.2">
      <c r="B22" s="26" t="s">
        <v>3</v>
      </c>
      <c r="C22" s="27" t="s">
        <v>15</v>
      </c>
      <c r="D22" s="27" t="s">
        <v>4</v>
      </c>
      <c r="E22" s="27" t="s">
        <v>5</v>
      </c>
      <c r="F22" s="27" t="s">
        <v>6</v>
      </c>
      <c r="G22" s="27" t="s">
        <v>7</v>
      </c>
      <c r="H22" s="27" t="s">
        <v>8</v>
      </c>
      <c r="I22" s="27" t="s">
        <v>9</v>
      </c>
    </row>
    <row r="23" spans="2:9" s="9" customFormat="1" ht="6.75" customHeight="1" x14ac:dyDescent="0.25">
      <c r="B23" s="7"/>
      <c r="C23" s="8"/>
      <c r="D23" s="8"/>
      <c r="E23" s="8"/>
      <c r="F23" s="8"/>
      <c r="G23" s="8"/>
      <c r="H23" s="8"/>
      <c r="I23" s="8"/>
    </row>
    <row r="24" spans="2:9" ht="24" x14ac:dyDescent="0.25">
      <c r="B24" s="15" t="s">
        <v>13</v>
      </c>
      <c r="C24" s="25">
        <f>C26+C28</f>
        <v>57000000</v>
      </c>
      <c r="D24" s="25">
        <f t="shared" ref="D24:F24" si="3">D26+D28</f>
        <v>0</v>
      </c>
      <c r="E24" s="25">
        <f t="shared" si="3"/>
        <v>57000000</v>
      </c>
      <c r="F24" s="25">
        <f t="shared" si="3"/>
        <v>0</v>
      </c>
      <c r="G24" s="25">
        <f>G26+G28</f>
        <v>29636912.969999999</v>
      </c>
      <c r="H24" s="30">
        <f>(G24/E24*1)</f>
        <v>0.5199458415789473</v>
      </c>
      <c r="I24" s="25">
        <f>G24-E24</f>
        <v>-27363087.030000001</v>
      </c>
    </row>
    <row r="25" spans="2:9" ht="6" customHeight="1" x14ac:dyDescent="0.25">
      <c r="B25" s="10"/>
      <c r="C25" s="11"/>
      <c r="D25" s="11"/>
      <c r="E25" s="11"/>
      <c r="F25" s="11"/>
      <c r="G25" s="11"/>
      <c r="H25" s="31"/>
      <c r="I25" s="11"/>
    </row>
    <row r="26" spans="2:9" ht="25.5" customHeight="1" x14ac:dyDescent="0.25">
      <c r="B26" s="4" t="s">
        <v>16</v>
      </c>
      <c r="C26" s="35">
        <v>25000000</v>
      </c>
      <c r="D26" s="22">
        <v>0</v>
      </c>
      <c r="E26" s="35">
        <f>C26+D26</f>
        <v>25000000</v>
      </c>
      <c r="F26" s="22">
        <v>0</v>
      </c>
      <c r="G26" s="35">
        <v>25900291.460000001</v>
      </c>
      <c r="H26" s="19">
        <f>(G26/E26*1)</f>
        <v>1.0360116584000001</v>
      </c>
      <c r="I26" s="22">
        <f>G26-E26</f>
        <v>900291.46000000089</v>
      </c>
    </row>
    <row r="27" spans="2:9" ht="6" customHeight="1" x14ac:dyDescent="0.25">
      <c r="B27" s="10"/>
      <c r="C27" s="11"/>
      <c r="D27" s="11"/>
      <c r="E27" s="11"/>
      <c r="F27" s="11"/>
      <c r="G27" s="11"/>
      <c r="H27" s="31"/>
      <c r="I27" s="11"/>
    </row>
    <row r="28" spans="2:9" ht="24" x14ac:dyDescent="0.25">
      <c r="B28" s="4" t="s">
        <v>17</v>
      </c>
      <c r="C28" s="35">
        <v>32000000</v>
      </c>
      <c r="D28" s="22">
        <v>0</v>
      </c>
      <c r="E28" s="35">
        <f>C28+D28</f>
        <v>32000000</v>
      </c>
      <c r="F28" s="22">
        <v>0</v>
      </c>
      <c r="G28" s="35">
        <v>3736621.51</v>
      </c>
      <c r="H28" s="19">
        <f>(G28/E28*1)</f>
        <v>0.1167694221875</v>
      </c>
      <c r="I28" s="22">
        <f>G28-E28</f>
        <v>-28263378.490000002</v>
      </c>
    </row>
    <row r="29" spans="2:9" ht="6" customHeight="1" x14ac:dyDescent="0.25">
      <c r="B29" s="10"/>
      <c r="C29" s="11"/>
      <c r="D29" s="11"/>
      <c r="E29" s="11"/>
      <c r="F29" s="11"/>
      <c r="G29" s="11"/>
      <c r="H29" s="31"/>
      <c r="I29" s="11"/>
    </row>
    <row r="30" spans="2:9" x14ac:dyDescent="0.25">
      <c r="B30" s="4" t="s">
        <v>11</v>
      </c>
      <c r="C30" s="24">
        <f>C32</f>
        <v>0</v>
      </c>
      <c r="D30" s="24">
        <f t="shared" ref="D30:G30" si="4">D32</f>
        <v>0</v>
      </c>
      <c r="E30" s="24">
        <f t="shared" si="4"/>
        <v>0</v>
      </c>
      <c r="F30" s="24">
        <f t="shared" si="4"/>
        <v>0</v>
      </c>
      <c r="G30" s="24">
        <f t="shared" si="4"/>
        <v>0</v>
      </c>
      <c r="H30" s="32">
        <v>0</v>
      </c>
      <c r="I30" s="24">
        <f>G30-E30</f>
        <v>0</v>
      </c>
    </row>
    <row r="31" spans="2:9" ht="6" customHeight="1" x14ac:dyDescent="0.25">
      <c r="B31" s="10"/>
      <c r="C31" s="11"/>
      <c r="D31" s="11"/>
      <c r="E31" s="11"/>
      <c r="F31" s="11"/>
      <c r="G31" s="11"/>
      <c r="H31" s="31"/>
      <c r="I31" s="11"/>
    </row>
    <row r="32" spans="2:9" x14ac:dyDescent="0.25">
      <c r="B32" s="4" t="s">
        <v>11</v>
      </c>
      <c r="C32" s="22">
        <v>0</v>
      </c>
      <c r="D32" s="22">
        <v>0</v>
      </c>
      <c r="E32" s="22">
        <f>C32+D32</f>
        <v>0</v>
      </c>
      <c r="F32" s="22">
        <v>0</v>
      </c>
      <c r="G32" s="22">
        <v>0</v>
      </c>
      <c r="H32" s="19">
        <v>0</v>
      </c>
      <c r="I32" s="22">
        <f>G32-E32</f>
        <v>0</v>
      </c>
    </row>
    <row r="33" spans="2:9" ht="6" customHeight="1" x14ac:dyDescent="0.25">
      <c r="B33" s="10"/>
      <c r="C33" s="11"/>
      <c r="D33" s="11"/>
      <c r="E33" s="11"/>
      <c r="F33" s="11"/>
      <c r="G33" s="11"/>
      <c r="H33" s="31"/>
      <c r="I33" s="11"/>
    </row>
    <row r="34" spans="2:9" ht="26.25" customHeight="1" x14ac:dyDescent="0.25">
      <c r="B34" s="16" t="s">
        <v>18</v>
      </c>
      <c r="C34" s="24">
        <f>C36+C38</f>
        <v>130142824</v>
      </c>
      <c r="D34" s="24">
        <f t="shared" ref="D34:G34" si="5">D36+D38</f>
        <v>21784984.229999989</v>
      </c>
      <c r="E34" s="24">
        <f t="shared" si="5"/>
        <v>151927808.22999999</v>
      </c>
      <c r="F34" s="24">
        <f t="shared" si="5"/>
        <v>0</v>
      </c>
      <c r="G34" s="24">
        <f t="shared" si="5"/>
        <v>151927808.22999999</v>
      </c>
      <c r="H34" s="32">
        <f>(G34/E34*1)</f>
        <v>1</v>
      </c>
      <c r="I34" s="24">
        <f>G34-E34</f>
        <v>0</v>
      </c>
    </row>
    <row r="35" spans="2:9" ht="6" customHeight="1" x14ac:dyDescent="0.25">
      <c r="B35" s="10"/>
      <c r="C35" s="11"/>
      <c r="D35" s="11"/>
      <c r="E35" s="11"/>
      <c r="F35" s="11"/>
      <c r="G35" s="11"/>
      <c r="H35" s="31"/>
      <c r="I35" s="11"/>
    </row>
    <row r="36" spans="2:9" ht="24.75" customHeight="1" x14ac:dyDescent="0.25">
      <c r="B36" s="4" t="s">
        <v>19</v>
      </c>
      <c r="C36" s="35">
        <v>130142824</v>
      </c>
      <c r="D36" s="22">
        <f>E36-C36</f>
        <v>21784984.229999989</v>
      </c>
      <c r="E36" s="35">
        <v>151927808.22999999</v>
      </c>
      <c r="F36" s="22">
        <v>0</v>
      </c>
      <c r="G36" s="35">
        <v>151927808.22999999</v>
      </c>
      <c r="H36" s="19">
        <f>(G36/E36*1)</f>
        <v>1</v>
      </c>
      <c r="I36" s="22">
        <f>G36-E36</f>
        <v>0</v>
      </c>
    </row>
    <row r="37" spans="2:9" ht="6" customHeight="1" x14ac:dyDescent="0.25">
      <c r="B37" s="10"/>
      <c r="C37" s="11"/>
      <c r="D37" s="11"/>
      <c r="E37" s="11"/>
      <c r="F37" s="11"/>
      <c r="G37" s="11"/>
      <c r="H37" s="31"/>
      <c r="I37" s="11"/>
    </row>
    <row r="38" spans="2:9" x14ac:dyDescent="0.25">
      <c r="B38" s="4" t="s">
        <v>20</v>
      </c>
      <c r="C38" s="22">
        <v>0</v>
      </c>
      <c r="D38" s="22">
        <v>0</v>
      </c>
      <c r="E38" s="22">
        <f>C38+D38</f>
        <v>0</v>
      </c>
      <c r="F38" s="22">
        <v>0</v>
      </c>
      <c r="G38" s="22">
        <v>0</v>
      </c>
      <c r="H38" s="19">
        <v>0</v>
      </c>
      <c r="I38" s="22">
        <f>G38-E38</f>
        <v>0</v>
      </c>
    </row>
    <row r="39" spans="2:9" ht="6" customHeight="1" x14ac:dyDescent="0.25">
      <c r="B39" s="5"/>
      <c r="C39" s="22"/>
      <c r="D39" s="22"/>
      <c r="E39" s="22"/>
      <c r="F39" s="22"/>
      <c r="G39" s="22"/>
      <c r="H39" s="33"/>
      <c r="I39" s="6"/>
    </row>
    <row r="40" spans="2:9" x14ac:dyDescent="0.25">
      <c r="B40" s="1" t="s">
        <v>2</v>
      </c>
      <c r="C40" s="23">
        <f>C24+C30+C34</f>
        <v>187142824</v>
      </c>
      <c r="D40" s="23">
        <f t="shared" ref="D40:I40" si="6">D24+D30+D34</f>
        <v>21784984.229999989</v>
      </c>
      <c r="E40" s="23">
        <f t="shared" si="6"/>
        <v>208927808.22999999</v>
      </c>
      <c r="F40" s="23">
        <f t="shared" si="6"/>
        <v>0</v>
      </c>
      <c r="G40" s="23">
        <f t="shared" si="6"/>
        <v>181564721.19999999</v>
      </c>
      <c r="H40" s="29">
        <f>(G40/E40*1)</f>
        <v>0.86903089989879612</v>
      </c>
      <c r="I40" s="12">
        <f t="shared" si="6"/>
        <v>-27363087.030000001</v>
      </c>
    </row>
    <row r="43" spans="2:9" hidden="1" x14ac:dyDescent="0.25">
      <c r="G43" s="36"/>
    </row>
  </sheetData>
  <mergeCells count="5">
    <mergeCell ref="B7:I7"/>
    <mergeCell ref="B6:I6"/>
    <mergeCell ref="B4:I5"/>
    <mergeCell ref="B2:I3"/>
    <mergeCell ref="B8:I8"/>
  </mergeCells>
  <pageMargins left="0.84" right="0.25" top="0.75" bottom="0.75" header="0.3" footer="0.3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6" ma:contentTypeDescription="Create a new document." ma:contentTypeScope="" ma:versionID="fa062a1197346446716536e2dc7e0c65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e8f0694721278cc634ab0ec86a21bd24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A6ABB9-FA80-4BE2-AC8E-E3D0E5D3B07E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F6652CB-57BD-4BC7-99D5-4A215084DE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2002F4-3A39-4BDF-B2AE-5EE54C8CB7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baanpresp</dc:creator>
  <cp:lastModifiedBy>Alfredo Aguilar Goldner</cp:lastModifiedBy>
  <cp:lastPrinted>2019-05-07T16:55:38Z</cp:lastPrinted>
  <dcterms:created xsi:type="dcterms:W3CDTF">2015-05-07T17:12:13Z</dcterms:created>
  <dcterms:modified xsi:type="dcterms:W3CDTF">2022-01-17T20:46:43Z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