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1 TRIM 2021 PUB TRIM/"/>
    </mc:Choice>
  </mc:AlternateContent>
  <xr:revisionPtr revIDLastSave="37" documentId="8_{CB89936A-A78E-4A62-87B8-023D34D110E1}" xr6:coauthVersionLast="46" xr6:coauthVersionMax="46" xr10:uidLastSave="{F525931B-A127-4177-81B4-843B7E9EA852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1" i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46" i="1"/>
  <c r="S146" i="1" s="1"/>
  <c r="M109" i="1"/>
  <c r="M108" i="1"/>
  <c r="M107" i="1"/>
  <c r="S107" i="1" s="1"/>
  <c r="M106" i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J55" i="1" s="1"/>
  <c r="I44" i="1"/>
  <c r="J52" i="1"/>
  <c r="J44" i="1"/>
  <c r="J36" i="1" s="1"/>
  <c r="J28" i="1" s="1"/>
  <c r="J20" i="1" s="1"/>
  <c r="I53" i="1"/>
  <c r="I45" i="1" s="1"/>
  <c r="J53" i="1"/>
  <c r="J50" i="1"/>
  <c r="J42" i="1" s="1"/>
  <c r="I50" i="1"/>
  <c r="M50" i="1" s="1"/>
  <c r="I83" i="1"/>
  <c r="J83" i="1"/>
  <c r="I84" i="1"/>
  <c r="I76" i="1" s="1"/>
  <c r="I68" i="1" s="1"/>
  <c r="J84" i="1"/>
  <c r="M84" i="1" s="1"/>
  <c r="I85" i="1"/>
  <c r="I87" i="1" s="1"/>
  <c r="J85" i="1"/>
  <c r="J77" i="1" s="1"/>
  <c r="J69" i="1" s="1"/>
  <c r="J82" i="1"/>
  <c r="I82" i="1"/>
  <c r="I74" i="1" s="1"/>
  <c r="I66" i="1" s="1"/>
  <c r="I75" i="1"/>
  <c r="I67" i="1" s="1"/>
  <c r="I100" i="1"/>
  <c r="I92" i="1" s="1"/>
  <c r="J100" i="1"/>
  <c r="I101" i="1"/>
  <c r="M101" i="1" s="1"/>
  <c r="J101" i="1"/>
  <c r="M98" i="1"/>
  <c r="J92" i="1"/>
  <c r="J93" i="1"/>
  <c r="J90" i="1"/>
  <c r="I139" i="1"/>
  <c r="J139" i="1"/>
  <c r="J131" i="1"/>
  <c r="I140" i="1"/>
  <c r="I132" i="1" s="1"/>
  <c r="J140" i="1"/>
  <c r="I141" i="1"/>
  <c r="J141" i="1"/>
  <c r="J133" i="1" s="1"/>
  <c r="J138" i="1"/>
  <c r="J130" i="1"/>
  <c r="I138" i="1"/>
  <c r="I130" i="1" s="1"/>
  <c r="I131" i="1"/>
  <c r="J132" i="1"/>
  <c r="S108" i="1"/>
  <c r="V108" i="1" s="1"/>
  <c r="S60" i="1"/>
  <c r="J151" i="1"/>
  <c r="I151" i="1"/>
  <c r="J150" i="1"/>
  <c r="I150" i="1"/>
  <c r="J111" i="1"/>
  <c r="I111" i="1"/>
  <c r="J110" i="1"/>
  <c r="I110" i="1"/>
  <c r="J102" i="1"/>
  <c r="J63" i="1"/>
  <c r="I63" i="1"/>
  <c r="J62" i="1"/>
  <c r="I62" i="1"/>
  <c r="I133" i="1"/>
  <c r="J54" i="1"/>
  <c r="J45" i="1"/>
  <c r="J37" i="1" s="1"/>
  <c r="J29" i="1" s="1"/>
  <c r="J21" i="1" s="1"/>
  <c r="V60" i="1"/>
  <c r="L143" i="1"/>
  <c r="J143" i="1"/>
  <c r="S106" i="1"/>
  <c r="V106" i="1" s="1"/>
  <c r="J74" i="1"/>
  <c r="J66" i="1" s="1"/>
  <c r="I90" i="1"/>
  <c r="M90" i="1" s="1"/>
  <c r="J13" i="1" l="1"/>
  <c r="I77" i="1"/>
  <c r="I69" i="1" s="1"/>
  <c r="I86" i="1"/>
  <c r="I143" i="1"/>
  <c r="M151" i="1"/>
  <c r="M85" i="1"/>
  <c r="S85" i="1" s="1"/>
  <c r="V85" i="1" s="1"/>
  <c r="J142" i="1"/>
  <c r="I102" i="1"/>
  <c r="T108" i="1"/>
  <c r="M111" i="1"/>
  <c r="M52" i="1"/>
  <c r="S52" i="1" s="1"/>
  <c r="V52" i="1" s="1"/>
  <c r="M92" i="1"/>
  <c r="S92" i="1" s="1"/>
  <c r="V92" i="1" s="1"/>
  <c r="M100" i="1"/>
  <c r="S100" i="1" s="1"/>
  <c r="V100" i="1" s="1"/>
  <c r="J87" i="1"/>
  <c r="M110" i="1"/>
  <c r="S109" i="1"/>
  <c r="V109" i="1" s="1"/>
  <c r="J86" i="1"/>
  <c r="T109" i="1"/>
  <c r="I93" i="1"/>
  <c r="I94" i="1" s="1"/>
  <c r="S147" i="1"/>
  <c r="V147" i="1" s="1"/>
  <c r="I135" i="1"/>
  <c r="V59" i="1"/>
  <c r="T59" i="1"/>
  <c r="M51" i="1"/>
  <c r="J103" i="1"/>
  <c r="T106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M77" i="1"/>
  <c r="S77" i="1" s="1"/>
  <c r="V77" i="1" s="1"/>
  <c r="L69" i="1"/>
  <c r="L87" i="1"/>
  <c r="I70" i="1"/>
  <c r="M139" i="1"/>
  <c r="S139" i="1" s="1"/>
  <c r="M83" i="1"/>
  <c r="M131" i="1"/>
  <c r="S131" i="1" s="1"/>
  <c r="M132" i="1"/>
  <c r="S132" i="1" s="1"/>
  <c r="V132" i="1" s="1"/>
  <c r="M140" i="1"/>
  <c r="M133" i="1"/>
  <c r="J135" i="1"/>
  <c r="M69" i="1"/>
  <c r="J70" i="1"/>
  <c r="J78" i="1"/>
  <c r="M141" i="1"/>
  <c r="J134" i="1"/>
  <c r="S140" i="1"/>
  <c r="V140" i="1" s="1"/>
  <c r="T148" i="1"/>
  <c r="M130" i="1"/>
  <c r="I134" i="1"/>
  <c r="S150" i="1"/>
  <c r="V146" i="1"/>
  <c r="T146" i="1"/>
  <c r="M138" i="1"/>
  <c r="I142" i="1"/>
  <c r="I78" i="1"/>
  <c r="M150" i="1"/>
  <c r="M74" i="1"/>
  <c r="S74" i="1" s="1"/>
  <c r="T74" i="1" s="1"/>
  <c r="J94" i="1"/>
  <c r="M66" i="1"/>
  <c r="S66" i="1" s="1"/>
  <c r="T66" i="1" s="1"/>
  <c r="M82" i="1"/>
  <c r="S82" i="1" s="1"/>
  <c r="T82" i="1" s="1"/>
  <c r="J95" i="1"/>
  <c r="S84" i="1"/>
  <c r="V84" i="1" s="1"/>
  <c r="J76" i="1"/>
  <c r="J68" i="1" s="1"/>
  <c r="S101" i="1"/>
  <c r="V101" i="1" s="1"/>
  <c r="I71" i="1"/>
  <c r="I79" i="1"/>
  <c r="T85" i="1"/>
  <c r="S90" i="1"/>
  <c r="T90" i="1" s="1"/>
  <c r="M102" i="1"/>
  <c r="S98" i="1"/>
  <c r="M86" i="1"/>
  <c r="V99" i="1"/>
  <c r="S103" i="1"/>
  <c r="V107" i="1"/>
  <c r="T107" i="1"/>
  <c r="T99" i="1"/>
  <c r="M103" i="1"/>
  <c r="I103" i="1"/>
  <c r="S111" i="1"/>
  <c r="M91" i="1"/>
  <c r="J75" i="1"/>
  <c r="T60" i="1"/>
  <c r="I54" i="1"/>
  <c r="M53" i="1"/>
  <c r="M55" i="1" s="1"/>
  <c r="I55" i="1"/>
  <c r="I47" i="1"/>
  <c r="M45" i="1"/>
  <c r="I37" i="1"/>
  <c r="T61" i="1"/>
  <c r="V61" i="1"/>
  <c r="S62" i="1"/>
  <c r="M62" i="1"/>
  <c r="M63" i="1"/>
  <c r="M44" i="1"/>
  <c r="I36" i="1"/>
  <c r="S51" i="1"/>
  <c r="T51" i="1" s="1"/>
  <c r="J43" i="1"/>
  <c r="I11" i="1"/>
  <c r="S63" i="1"/>
  <c r="S50" i="1"/>
  <c r="T50" i="1" s="1"/>
  <c r="I42" i="1"/>
  <c r="S110" i="1" l="1"/>
  <c r="M87" i="1"/>
  <c r="S83" i="1"/>
  <c r="T77" i="1"/>
  <c r="T52" i="1"/>
  <c r="S151" i="1"/>
  <c r="J38" i="1"/>
  <c r="I95" i="1"/>
  <c r="M93" i="1"/>
  <c r="M94" i="1" s="1"/>
  <c r="T147" i="1"/>
  <c r="M70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M78" i="1"/>
  <c r="S130" i="1"/>
  <c r="M134" i="1"/>
  <c r="S93" i="1"/>
  <c r="V93" i="1" s="1"/>
  <c r="M76" i="1"/>
  <c r="T84" i="1"/>
  <c r="T92" i="1"/>
  <c r="T100" i="1"/>
  <c r="T101" i="1"/>
  <c r="V66" i="1"/>
  <c r="S102" i="1"/>
  <c r="V98" i="1"/>
  <c r="T98" i="1"/>
  <c r="S78" i="1"/>
  <c r="V74" i="1"/>
  <c r="V82" i="1"/>
  <c r="S86" i="1"/>
  <c r="V90" i="1"/>
  <c r="J67" i="1"/>
  <c r="J79" i="1"/>
  <c r="M75" i="1"/>
  <c r="V83" i="1"/>
  <c r="S87" i="1"/>
  <c r="S91" i="1"/>
  <c r="T91" i="1" s="1"/>
  <c r="T83" i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S94" i="1" l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T93" i="1"/>
  <c r="S76" i="1"/>
  <c r="V76" i="1" s="1"/>
  <c r="J12" i="1"/>
  <c r="M68" i="1"/>
  <c r="V91" i="1"/>
  <c r="S95" i="1"/>
  <c r="S75" i="1"/>
  <c r="M79" i="1"/>
  <c r="T75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T36" i="1" l="1"/>
  <c r="V69" i="1"/>
  <c r="T69" i="1"/>
  <c r="S70" i="1"/>
  <c r="T76" i="1"/>
  <c r="S68" i="1"/>
  <c r="V68" i="1" s="1"/>
  <c r="S67" i="1"/>
  <c r="M71" i="1"/>
  <c r="T67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S35" i="1"/>
  <c r="M39" i="1"/>
  <c r="T35" i="1"/>
  <c r="J31" i="1"/>
  <c r="J19" i="1"/>
  <c r="M27" i="1"/>
  <c r="S47" i="1"/>
  <c r="V43" i="1"/>
  <c r="I30" i="1"/>
  <c r="M26" i="1"/>
  <c r="I18" i="1"/>
  <c r="S34" i="1"/>
  <c r="M38" i="1"/>
  <c r="T34" i="1"/>
  <c r="S46" i="1"/>
  <c r="V42" i="1"/>
  <c r="T28" i="1" l="1"/>
  <c r="T68" i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M15" i="1"/>
  <c r="T11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<sst xmlns="http://schemas.openxmlformats.org/spreadsheetml/2006/main" count="1009" uniqueCount="68">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</sst>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164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164" fontId="5" fillId="4" borderId="4" xfId="0" applyNumberFormat="1" applyFont="1" applyFill="1" applyBorder="1" applyAlignment="1" applyProtection="1">
      <alignment horizontal="right" vertical="center" wrapText="1"/>
    </xf>
    <xf numFmtId="164" fontId="5" fillId="4" borderId="5" xfId="0" applyNumberFormat="1" applyFont="1" applyFill="1" applyBorder="1" applyAlignment="1" applyProtection="1">
      <alignment horizontal="right" vertical="center" wrapText="1"/>
    </xf>
    <xf numFmtId="3" fontId="5" fillId="4" borderId="4" xfId="0" applyNumberFormat="1" applyFont="1" applyFill="1" applyBorder="1" applyAlignment="1" applyProtection="1">
      <alignment horizontal="right" vertical="center" wrapText="1"/>
    </xf>
    <xf numFmtId="3" fontId="5" fillId="4" borderId="5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165" fontId="5" fillId="4" borderId="4" xfId="0" applyNumberFormat="1" applyFont="1" applyFill="1" applyBorder="1" applyAlignment="1" applyProtection="1">
      <alignment horizontal="right" vertical="center" wrapText="1"/>
    </xf>
    <xf numFmtId="165" fontId="5" fillId="4" borderId="5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topLeftCell="K1" zoomScaleNormal="100" workbookViewId="0">
      <pane ySplit="2355" topLeftCell="A4" activePane="bottomLeft"/>
      <selection activeCell="B2" sqref="B2:V2"/>
      <selection pane="bottomLeft" activeCell="J147" sqref="J147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25" t="s">
        <v>67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/>
    </row>
    <row r="3" spans="1:23" ht="12" customHeight="1">
      <c r="A3" s="1"/>
      <c r="B3" s="25" t="s">
        <v>66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</row>
    <row r="4" spans="1:23" ht="12" customHeight="1">
      <c r="A4" s="1"/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1"/>
    </row>
    <row r="5" spans="1:23" ht="12" customHeight="1">
      <c r="A5" s="1"/>
      <c r="B5" s="25" t="s">
        <v>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1"/>
    </row>
    <row r="6" spans="1:23" ht="12" customHeight="1">
      <c r="A6" s="1"/>
      <c r="B6" s="25" t="s">
        <v>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1"/>
    </row>
    <row r="7" spans="1:23" ht="20.100000000000001" customHeight="1">
      <c r="A7" s="1"/>
      <c r="B7" s="24" t="s">
        <v>3</v>
      </c>
      <c r="C7" s="24"/>
      <c r="D7" s="24"/>
      <c r="E7" s="24"/>
      <c r="F7" s="24"/>
      <c r="G7" s="24"/>
      <c r="H7" s="23" t="s">
        <v>4</v>
      </c>
      <c r="I7" s="24" t="s">
        <v>5</v>
      </c>
      <c r="J7" s="24"/>
      <c r="K7" s="24"/>
      <c r="L7" s="24"/>
      <c r="M7" s="24"/>
      <c r="N7" s="24" t="s">
        <v>6</v>
      </c>
      <c r="O7" s="28" t="s">
        <v>7</v>
      </c>
      <c r="P7" s="28"/>
      <c r="Q7" s="28"/>
      <c r="R7" s="28"/>
      <c r="S7" s="28" t="s">
        <v>8</v>
      </c>
      <c r="T7" s="28"/>
      <c r="U7" s="28"/>
      <c r="V7" s="28"/>
      <c r="W7" s="1"/>
    </row>
    <row r="8" spans="1:23" ht="15" customHeight="1">
      <c r="A8" s="1"/>
      <c r="B8" s="24"/>
      <c r="C8" s="24"/>
      <c r="D8" s="24"/>
      <c r="E8" s="24"/>
      <c r="F8" s="24"/>
      <c r="G8" s="24"/>
      <c r="H8" s="23"/>
      <c r="I8" s="29" t="s">
        <v>9</v>
      </c>
      <c r="J8" s="29" t="s">
        <v>10</v>
      </c>
      <c r="K8" s="29" t="s">
        <v>11</v>
      </c>
      <c r="L8" s="29" t="s">
        <v>12</v>
      </c>
      <c r="M8" s="29" t="s">
        <v>13</v>
      </c>
      <c r="N8" s="24"/>
      <c r="O8" s="30" t="s">
        <v>14</v>
      </c>
      <c r="P8" s="29" t="s">
        <v>11</v>
      </c>
      <c r="Q8" s="29" t="s">
        <v>15</v>
      </c>
      <c r="R8" s="29" t="s">
        <v>13</v>
      </c>
      <c r="S8" s="29" t="s">
        <v>16</v>
      </c>
      <c r="T8" s="22" t="s">
        <v>17</v>
      </c>
      <c r="U8" s="22"/>
      <c r="V8" s="22"/>
      <c r="W8" s="1"/>
    </row>
    <row r="9" spans="1:23" ht="35.1" customHeight="1">
      <c r="A9" s="1"/>
      <c r="B9" s="3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4" t="s">
        <v>23</v>
      </c>
      <c r="H9" s="23"/>
      <c r="I9" s="29"/>
      <c r="J9" s="29"/>
      <c r="K9" s="29"/>
      <c r="L9" s="29"/>
      <c r="M9" s="29"/>
      <c r="N9" s="24"/>
      <c r="O9" s="30"/>
      <c r="P9" s="29"/>
      <c r="Q9" s="29"/>
      <c r="R9" s="29"/>
      <c r="S9" s="29"/>
      <c r="T9" s="2" t="s">
        <v>24</v>
      </c>
      <c r="U9" s="2" t="s">
        <v>6</v>
      </c>
      <c r="V9" s="3" t="s">
        <v>25</v>
      </c>
      <c r="W9" s="1"/>
    </row>
    <row r="10" spans="1:23" ht="15" customHeight="1">
      <c r="A10" s="1"/>
      <c r="B10" s="5" t="s">
        <v>26</v>
      </c>
      <c r="C10" s="6" t="s">
        <v>26</v>
      </c>
      <c r="D10" s="6" t="s">
        <v>26</v>
      </c>
      <c r="E10" s="6" t="s">
        <v>26</v>
      </c>
      <c r="F10" s="6" t="s">
        <v>26</v>
      </c>
      <c r="G10" s="6" t="s">
        <v>26</v>
      </c>
      <c r="H10" s="7" t="s">
        <v>27</v>
      </c>
      <c r="I10" s="8">
        <f t="shared" ref="I10:J13" si="0">I18+I66</f>
        <v>35561722</v>
      </c>
      <c r="J10" s="8">
        <f t="shared" si="0"/>
        <v>37330572</v>
      </c>
      <c r="K10" s="10">
        <v>0</v>
      </c>
      <c r="L10" s="9">
        <f>L18+L66</f>
        <v>0</v>
      </c>
      <c r="M10" s="9">
        <f>I10+J10+K10+L10</f>
        <v>72892294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72892294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26</v>
      </c>
      <c r="C11" s="6" t="s">
        <v>26</v>
      </c>
      <c r="D11" s="6" t="s">
        <v>26</v>
      </c>
      <c r="E11" s="6" t="s">
        <v>26</v>
      </c>
      <c r="F11" s="6" t="s">
        <v>26</v>
      </c>
      <c r="G11" s="6" t="s">
        <v>26</v>
      </c>
      <c r="H11" s="7" t="s">
        <v>28</v>
      </c>
      <c r="I11" s="8">
        <f t="shared" si="0"/>
        <v>22542610.589999996</v>
      </c>
      <c r="J11" s="8">
        <f t="shared" si="0"/>
        <v>7674136.9900000002</v>
      </c>
      <c r="K11" s="10">
        <v>0</v>
      </c>
      <c r="L11" s="9">
        <f>L19+L67</f>
        <v>0</v>
      </c>
      <c r="M11" s="9">
        <f>I11+J11+K11+L11</f>
        <v>30216747.579999998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30216747.579999998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26</v>
      </c>
      <c r="C12" s="6" t="s">
        <v>26</v>
      </c>
      <c r="D12" s="6" t="s">
        <v>26</v>
      </c>
      <c r="E12" s="6" t="s">
        <v>26</v>
      </c>
      <c r="F12" s="6" t="s">
        <v>26</v>
      </c>
      <c r="G12" s="6" t="s">
        <v>26</v>
      </c>
      <c r="H12" s="7" t="s">
        <v>29</v>
      </c>
      <c r="I12" s="8">
        <f t="shared" si="0"/>
        <v>815240</v>
      </c>
      <c r="J12" s="8">
        <f t="shared" si="0"/>
        <v>0</v>
      </c>
      <c r="K12" s="10">
        <v>0</v>
      </c>
      <c r="L12" s="9">
        <f>L20+L68</f>
        <v>0</v>
      </c>
      <c r="M12" s="9">
        <f>I12+J12+K12+L12</f>
        <v>815240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815240</v>
      </c>
      <c r="T12" s="11">
        <f>M12/S12*100</f>
        <v>100</v>
      </c>
      <c r="U12" s="10">
        <v>0</v>
      </c>
      <c r="V12" s="11">
        <f>R12/S12*100</f>
        <v>0</v>
      </c>
      <c r="W12" s="1"/>
    </row>
    <row r="13" spans="1:23" ht="15" customHeight="1">
      <c r="A13" s="1"/>
      <c r="B13" s="5" t="s">
        <v>26</v>
      </c>
      <c r="C13" s="6" t="s">
        <v>26</v>
      </c>
      <c r="D13" s="6" t="s">
        <v>26</v>
      </c>
      <c r="E13" s="6" t="s">
        <v>26</v>
      </c>
      <c r="F13" s="6" t="s">
        <v>26</v>
      </c>
      <c r="G13" s="6" t="s">
        <v>26</v>
      </c>
      <c r="H13" s="7" t="s">
        <v>30</v>
      </c>
      <c r="I13" s="8">
        <f t="shared" si="0"/>
        <v>20543700.52</v>
      </c>
      <c r="J13" s="8">
        <f t="shared" si="0"/>
        <v>7651633.6999999993</v>
      </c>
      <c r="K13" s="10">
        <v>0</v>
      </c>
      <c r="L13" s="9">
        <f>L21+L69</f>
        <v>0</v>
      </c>
      <c r="M13" s="9">
        <f>I13+J13+K13+L13</f>
        <v>28195334.219999999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28195334.219999999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26</v>
      </c>
      <c r="C14" s="6" t="s">
        <v>26</v>
      </c>
      <c r="D14" s="6" t="s">
        <v>26</v>
      </c>
      <c r="E14" s="6" t="s">
        <v>26</v>
      </c>
      <c r="F14" s="6" t="s">
        <v>26</v>
      </c>
      <c r="G14" s="6" t="s">
        <v>26</v>
      </c>
      <c r="H14" s="7" t="s">
        <v>31</v>
      </c>
      <c r="I14" s="12">
        <f>I13/I10*100</f>
        <v>57.769138738557146</v>
      </c>
      <c r="J14" s="11">
        <f>J13/J10*100</f>
        <v>20.496963453975468</v>
      </c>
      <c r="K14" s="10">
        <v>0</v>
      </c>
      <c r="L14" s="11">
        <v>0</v>
      </c>
      <c r="M14" s="11">
        <f>M13/M10*100</f>
        <v>38.680816136751019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38.680816136751019</v>
      </c>
      <c r="T14" s="11"/>
      <c r="U14" s="10"/>
      <c r="V14" s="10"/>
      <c r="W14" s="1"/>
    </row>
    <row r="15" spans="1:23" ht="15" customHeight="1">
      <c r="A15" s="1"/>
      <c r="B15" s="5" t="s">
        <v>26</v>
      </c>
      <c r="C15" s="6" t="s">
        <v>26</v>
      </c>
      <c r="D15" s="6" t="s">
        <v>26</v>
      </c>
      <c r="E15" s="6" t="s">
        <v>26</v>
      </c>
      <c r="F15" s="6" t="s">
        <v>26</v>
      </c>
      <c r="G15" s="6" t="s">
        <v>26</v>
      </c>
      <c r="H15" s="7" t="s">
        <v>32</v>
      </c>
      <c r="I15" s="12">
        <f>I13/I11*100</f>
        <v>91.132748081596532</v>
      </c>
      <c r="J15" s="11">
        <f>J13/J11*100</f>
        <v>99.706764551775336</v>
      </c>
      <c r="K15" s="10">
        <v>0</v>
      </c>
      <c r="L15" s="11" t="e">
        <f>L13/L11*100</f>
        <v>#DIV/0!</v>
      </c>
      <c r="M15" s="11">
        <f>M13/M11*100</f>
        <v>93.310288095539633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93.310288095539633</v>
      </c>
      <c r="T15" s="11"/>
      <c r="U15" s="10"/>
      <c r="V15" s="10"/>
      <c r="W15" s="1"/>
    </row>
    <row r="16" spans="1:23" ht="15" customHeight="1">
      <c r="A16" s="1"/>
      <c r="B16" s="5" t="s">
        <v>26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33</v>
      </c>
      <c r="C17" s="6" t="s">
        <v>26</v>
      </c>
      <c r="D17" s="6" t="s">
        <v>26</v>
      </c>
      <c r="E17" s="6" t="s">
        <v>26</v>
      </c>
      <c r="F17" s="6" t="s">
        <v>26</v>
      </c>
      <c r="G17" s="6" t="s">
        <v>26</v>
      </c>
      <c r="H17" s="7" t="s">
        <v>34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33</v>
      </c>
      <c r="C18" s="6" t="s">
        <v>26</v>
      </c>
      <c r="D18" s="6" t="s">
        <v>26</v>
      </c>
      <c r="E18" s="6" t="s">
        <v>26</v>
      </c>
      <c r="F18" s="6" t="s">
        <v>26</v>
      </c>
      <c r="G18" s="6" t="s">
        <v>26</v>
      </c>
      <c r="H18" s="7" t="s">
        <v>35</v>
      </c>
      <c r="I18" s="8">
        <f>I26</f>
        <v>1072704</v>
      </c>
      <c r="J18" s="8">
        <f>J26</f>
        <v>246319</v>
      </c>
      <c r="K18" s="10">
        <v>0</v>
      </c>
      <c r="L18" s="10">
        <v>0</v>
      </c>
      <c r="M18" s="9">
        <f>I18+J18+K18+L18</f>
        <v>1319023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1319023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33</v>
      </c>
      <c r="C19" s="6" t="s">
        <v>26</v>
      </c>
      <c r="D19" s="6" t="s">
        <v>26</v>
      </c>
      <c r="E19" s="6" t="s">
        <v>26</v>
      </c>
      <c r="F19" s="6" t="s">
        <v>26</v>
      </c>
      <c r="G19" s="6" t="s">
        <v>26</v>
      </c>
      <c r="H19" s="7" t="s">
        <v>36</v>
      </c>
      <c r="I19" s="8">
        <f t="shared" ref="I19:J21" si="1">I27</f>
        <v>518823.65</v>
      </c>
      <c r="J19" s="8">
        <f t="shared" si="1"/>
        <v>10666</v>
      </c>
      <c r="K19" s="10">
        <v>0</v>
      </c>
      <c r="L19" s="10">
        <v>0</v>
      </c>
      <c r="M19" s="9">
        <f>I19+J19+K19+L19</f>
        <v>529489.65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529489.65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33</v>
      </c>
      <c r="C20" s="6" t="s">
        <v>26</v>
      </c>
      <c r="D20" s="6" t="s">
        <v>26</v>
      </c>
      <c r="E20" s="6" t="s">
        <v>26</v>
      </c>
      <c r="F20" s="6" t="s">
        <v>26</v>
      </c>
      <c r="G20" s="6" t="s">
        <v>26</v>
      </c>
      <c r="H20" s="7" t="s">
        <v>37</v>
      </c>
      <c r="I20" s="8">
        <f t="shared" si="1"/>
        <v>21137</v>
      </c>
      <c r="J20" s="8">
        <f t="shared" si="1"/>
        <v>0</v>
      </c>
      <c r="K20" s="10">
        <v>0</v>
      </c>
      <c r="L20" s="10">
        <v>0</v>
      </c>
      <c r="M20" s="9">
        <f>I20+J20+K20+L20</f>
        <v>21137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21137</v>
      </c>
      <c r="T20" s="11">
        <f>M20/S20*100</f>
        <v>100</v>
      </c>
      <c r="U20" s="10">
        <v>0</v>
      </c>
      <c r="V20" s="10">
        <f>O20/S20*100</f>
        <v>0</v>
      </c>
      <c r="W20" s="1"/>
    </row>
    <row r="21" spans="1:23" ht="15" customHeight="1">
      <c r="A21" s="1"/>
      <c r="B21" s="5" t="s">
        <v>33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7" t="s">
        <v>38</v>
      </c>
      <c r="I21" s="8">
        <f t="shared" si="1"/>
        <v>497686.64999999997</v>
      </c>
      <c r="J21" s="8">
        <f t="shared" si="1"/>
        <v>10666</v>
      </c>
      <c r="K21" s="10">
        <v>0</v>
      </c>
      <c r="L21" s="10">
        <v>0</v>
      </c>
      <c r="M21" s="9">
        <f>I21+J21+K21+L21</f>
        <v>508352.64999999997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508352.64999999997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33</v>
      </c>
      <c r="C22" s="6" t="s">
        <v>26</v>
      </c>
      <c r="D22" s="6" t="s">
        <v>26</v>
      </c>
      <c r="E22" s="6" t="s">
        <v>26</v>
      </c>
      <c r="F22" s="6" t="s">
        <v>26</v>
      </c>
      <c r="G22" s="6" t="s">
        <v>26</v>
      </c>
      <c r="H22" s="7" t="s">
        <v>31</v>
      </c>
      <c r="I22" s="12">
        <f>I21/I18*100</f>
        <v>46.395524767316978</v>
      </c>
      <c r="J22" s="11">
        <f>J21/J18*100</f>
        <v>4.3301572351300548</v>
      </c>
      <c r="K22" s="10">
        <v>0</v>
      </c>
      <c r="L22" s="10">
        <v>0</v>
      </c>
      <c r="M22" s="11">
        <f>M21/M18*100</f>
        <v>38.540089899872861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38.540089899872861</v>
      </c>
      <c r="T22" s="11"/>
      <c r="U22" s="10"/>
      <c r="V22" s="10"/>
      <c r="W22" s="1"/>
    </row>
    <row r="23" spans="1:23" ht="15" customHeight="1">
      <c r="A23" s="1"/>
      <c r="B23" s="5" t="s">
        <v>33</v>
      </c>
      <c r="C23" s="6" t="s">
        <v>26</v>
      </c>
      <c r="D23" s="6" t="s">
        <v>26</v>
      </c>
      <c r="E23" s="6" t="s">
        <v>26</v>
      </c>
      <c r="F23" s="6" t="s">
        <v>26</v>
      </c>
      <c r="G23" s="6" t="s">
        <v>26</v>
      </c>
      <c r="H23" s="7" t="s">
        <v>32</v>
      </c>
      <c r="I23" s="12">
        <f>I21/I19*100</f>
        <v>95.925976003599672</v>
      </c>
      <c r="J23" s="11">
        <f>J21/J19*100</f>
        <v>100</v>
      </c>
      <c r="K23" s="10">
        <v>0</v>
      </c>
      <c r="L23" s="10">
        <v>0</v>
      </c>
      <c r="M23" s="11">
        <f>M21/M19*100</f>
        <v>96.008042838986555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96.008042838986555</v>
      </c>
      <c r="T23" s="11"/>
      <c r="U23" s="10"/>
      <c r="V23" s="10"/>
      <c r="W23" s="1"/>
    </row>
    <row r="24" spans="1:23" ht="15" customHeight="1">
      <c r="A24" s="1"/>
      <c r="B24" s="5" t="s">
        <v>26</v>
      </c>
      <c r="C24" s="6" t="s">
        <v>26</v>
      </c>
      <c r="D24" s="6" t="s">
        <v>26</v>
      </c>
      <c r="E24" s="6" t="s">
        <v>26</v>
      </c>
      <c r="F24" s="6" t="s">
        <v>26</v>
      </c>
      <c r="G24" s="6" t="s">
        <v>26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33</v>
      </c>
      <c r="C25" s="6" t="s">
        <v>39</v>
      </c>
      <c r="D25" s="6" t="s">
        <v>26</v>
      </c>
      <c r="E25" s="6" t="s">
        <v>26</v>
      </c>
      <c r="F25" s="6" t="s">
        <v>26</v>
      </c>
      <c r="G25" s="6" t="s">
        <v>26</v>
      </c>
      <c r="H25" s="7" t="s">
        <v>40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33</v>
      </c>
      <c r="C26" s="6" t="s">
        <v>39</v>
      </c>
      <c r="D26" s="6" t="s">
        <v>26</v>
      </c>
      <c r="E26" s="6" t="s">
        <v>26</v>
      </c>
      <c r="F26" s="6" t="s">
        <v>26</v>
      </c>
      <c r="G26" s="6" t="s">
        <v>26</v>
      </c>
      <c r="H26" s="7" t="s">
        <v>35</v>
      </c>
      <c r="I26" s="8">
        <f t="shared" ref="I26:J29" si="2">I34</f>
        <v>1072704</v>
      </c>
      <c r="J26" s="8">
        <f t="shared" si="2"/>
        <v>246319</v>
      </c>
      <c r="K26" s="10">
        <v>0</v>
      </c>
      <c r="L26" s="10">
        <v>0</v>
      </c>
      <c r="M26" s="9">
        <f>I26+J26+K26+L26</f>
        <v>1319023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1319023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33</v>
      </c>
      <c r="C27" s="6" t="s">
        <v>39</v>
      </c>
      <c r="D27" s="6" t="s">
        <v>26</v>
      </c>
      <c r="E27" s="6" t="s">
        <v>26</v>
      </c>
      <c r="F27" s="6" t="s">
        <v>26</v>
      </c>
      <c r="G27" s="6" t="s">
        <v>26</v>
      </c>
      <c r="H27" s="7" t="s">
        <v>36</v>
      </c>
      <c r="I27" s="8">
        <f t="shared" si="2"/>
        <v>518823.65</v>
      </c>
      <c r="J27" s="8">
        <f t="shared" si="2"/>
        <v>10666</v>
      </c>
      <c r="K27" s="10">
        <v>0</v>
      </c>
      <c r="L27" s="10">
        <v>0</v>
      </c>
      <c r="M27" s="9">
        <f>I27+J27+K27+L27</f>
        <v>529489.65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529489.65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33</v>
      </c>
      <c r="C28" s="6" t="s">
        <v>39</v>
      </c>
      <c r="D28" s="6" t="s">
        <v>26</v>
      </c>
      <c r="E28" s="6" t="s">
        <v>26</v>
      </c>
      <c r="F28" s="6" t="s">
        <v>26</v>
      </c>
      <c r="G28" s="6" t="s">
        <v>26</v>
      </c>
      <c r="H28" s="7" t="s">
        <v>37</v>
      </c>
      <c r="I28" s="8">
        <f t="shared" si="2"/>
        <v>21137</v>
      </c>
      <c r="J28" s="8">
        <f t="shared" si="2"/>
        <v>0</v>
      </c>
      <c r="K28" s="10">
        <v>0</v>
      </c>
      <c r="L28" s="10">
        <v>0</v>
      </c>
      <c r="M28" s="9">
        <f>I28+J28+K28+L28</f>
        <v>21137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21137</v>
      </c>
      <c r="T28" s="11">
        <f>M28/S28*100</f>
        <v>100</v>
      </c>
      <c r="U28" s="10">
        <v>0</v>
      </c>
      <c r="V28" s="10">
        <f>O28/S28*100</f>
        <v>0</v>
      </c>
      <c r="W28" s="1"/>
    </row>
    <row r="29" spans="1:23" ht="15" customHeight="1">
      <c r="A29" s="1"/>
      <c r="B29" s="5" t="s">
        <v>33</v>
      </c>
      <c r="C29" s="6" t="s">
        <v>39</v>
      </c>
      <c r="D29" s="6" t="s">
        <v>26</v>
      </c>
      <c r="E29" s="6" t="s">
        <v>26</v>
      </c>
      <c r="F29" s="6" t="s">
        <v>26</v>
      </c>
      <c r="G29" s="6" t="s">
        <v>26</v>
      </c>
      <c r="H29" s="7" t="s">
        <v>38</v>
      </c>
      <c r="I29" s="8">
        <f t="shared" si="2"/>
        <v>497686.64999999997</v>
      </c>
      <c r="J29" s="8">
        <f t="shared" si="2"/>
        <v>10666</v>
      </c>
      <c r="K29" s="10">
        <v>0</v>
      </c>
      <c r="L29" s="10">
        <v>0</v>
      </c>
      <c r="M29" s="9">
        <f>I29+J29+K29+L29</f>
        <v>508352.64999999997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508352.64999999997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33</v>
      </c>
      <c r="C30" s="6" t="s">
        <v>39</v>
      </c>
      <c r="D30" s="6" t="s">
        <v>26</v>
      </c>
      <c r="E30" s="6" t="s">
        <v>26</v>
      </c>
      <c r="F30" s="6" t="s">
        <v>26</v>
      </c>
      <c r="G30" s="6" t="s">
        <v>26</v>
      </c>
      <c r="H30" s="7" t="s">
        <v>31</v>
      </c>
      <c r="I30" s="12">
        <f>I29/I26*100</f>
        <v>46.395524767316978</v>
      </c>
      <c r="J30" s="11">
        <f>J29/J26*100</f>
        <v>4.3301572351300548</v>
      </c>
      <c r="K30" s="10">
        <v>0</v>
      </c>
      <c r="L30" s="10">
        <v>0</v>
      </c>
      <c r="M30" s="11">
        <f>M29/M26*100</f>
        <v>38.540089899872861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38.540089899872861</v>
      </c>
      <c r="T30" s="11"/>
      <c r="U30" s="10"/>
      <c r="V30" s="10"/>
      <c r="W30" s="1"/>
    </row>
    <row r="31" spans="1:23" ht="15" customHeight="1">
      <c r="A31" s="1"/>
      <c r="B31" s="5" t="s">
        <v>33</v>
      </c>
      <c r="C31" s="6" t="s">
        <v>39</v>
      </c>
      <c r="D31" s="6" t="s">
        <v>26</v>
      </c>
      <c r="E31" s="6" t="s">
        <v>26</v>
      </c>
      <c r="F31" s="6" t="s">
        <v>26</v>
      </c>
      <c r="G31" s="6" t="s">
        <v>26</v>
      </c>
      <c r="H31" s="7" t="s">
        <v>32</v>
      </c>
      <c r="I31" s="12">
        <f>I29/I27*100</f>
        <v>95.925976003599672</v>
      </c>
      <c r="J31" s="11">
        <f>J29/J27*100</f>
        <v>100</v>
      </c>
      <c r="K31" s="10">
        <v>0</v>
      </c>
      <c r="L31" s="10">
        <v>0</v>
      </c>
      <c r="M31" s="11">
        <f>M29/M27*100</f>
        <v>96.008042838986555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96.008042838986555</v>
      </c>
      <c r="T31" s="11"/>
      <c r="U31" s="10"/>
      <c r="V31" s="10"/>
      <c r="W31" s="1"/>
    </row>
    <row r="32" spans="1:23" ht="15" customHeight="1">
      <c r="A32" s="1"/>
      <c r="B32" s="5" t="s">
        <v>26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33</v>
      </c>
      <c r="C33" s="6" t="s">
        <v>39</v>
      </c>
      <c r="D33" s="6" t="s">
        <v>41</v>
      </c>
      <c r="E33" s="6" t="s">
        <v>26</v>
      </c>
      <c r="F33" s="6" t="s">
        <v>26</v>
      </c>
      <c r="G33" s="6" t="s">
        <v>26</v>
      </c>
      <c r="H33" s="7" t="s">
        <v>42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33</v>
      </c>
      <c r="C34" s="6" t="s">
        <v>39</v>
      </c>
      <c r="D34" s="6" t="s">
        <v>41</v>
      </c>
      <c r="E34" s="6" t="s">
        <v>26</v>
      </c>
      <c r="F34" s="6" t="s">
        <v>26</v>
      </c>
      <c r="G34" s="6" t="s">
        <v>26</v>
      </c>
      <c r="H34" s="7" t="s">
        <v>35</v>
      </c>
      <c r="I34" s="8">
        <f t="shared" ref="I34:J37" si="3">I42</f>
        <v>1072704</v>
      </c>
      <c r="J34" s="8">
        <f t="shared" si="3"/>
        <v>246319</v>
      </c>
      <c r="K34" s="10">
        <v>0</v>
      </c>
      <c r="L34" s="10">
        <v>0</v>
      </c>
      <c r="M34" s="9">
        <f>I34+J34+K34+L34</f>
        <v>1319023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1319023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33</v>
      </c>
      <c r="C35" s="6" t="s">
        <v>39</v>
      </c>
      <c r="D35" s="6" t="s">
        <v>41</v>
      </c>
      <c r="E35" s="6" t="s">
        <v>26</v>
      </c>
      <c r="F35" s="6" t="s">
        <v>26</v>
      </c>
      <c r="G35" s="6" t="s">
        <v>26</v>
      </c>
      <c r="H35" s="7" t="s">
        <v>36</v>
      </c>
      <c r="I35" s="8">
        <f t="shared" si="3"/>
        <v>518823.65</v>
      </c>
      <c r="J35" s="8">
        <f t="shared" si="3"/>
        <v>10666</v>
      </c>
      <c r="K35" s="10">
        <v>0</v>
      </c>
      <c r="L35" s="10">
        <v>0</v>
      </c>
      <c r="M35" s="9">
        <f>I35+J35+K35+L35</f>
        <v>529489.65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529489.65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33</v>
      </c>
      <c r="C36" s="6" t="s">
        <v>39</v>
      </c>
      <c r="D36" s="6" t="s">
        <v>41</v>
      </c>
      <c r="E36" s="6" t="s">
        <v>26</v>
      </c>
      <c r="F36" s="6" t="s">
        <v>26</v>
      </c>
      <c r="G36" s="6" t="s">
        <v>26</v>
      </c>
      <c r="H36" s="7" t="s">
        <v>37</v>
      </c>
      <c r="I36" s="8">
        <f t="shared" si="3"/>
        <v>21137</v>
      </c>
      <c r="J36" s="8">
        <f t="shared" si="3"/>
        <v>0</v>
      </c>
      <c r="K36" s="10">
        <v>0</v>
      </c>
      <c r="L36" s="10">
        <v>0</v>
      </c>
      <c r="M36" s="9">
        <f>I36+J36+K36+L36</f>
        <v>21137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21137</v>
      </c>
      <c r="T36" s="11">
        <f>M36/S36*100</f>
        <v>100</v>
      </c>
      <c r="U36" s="10">
        <v>0</v>
      </c>
      <c r="V36" s="10">
        <f>O36/S36*100</f>
        <v>0</v>
      </c>
      <c r="W36" s="1"/>
    </row>
    <row r="37" spans="1:23" ht="15" customHeight="1">
      <c r="A37" s="1"/>
      <c r="B37" s="5" t="s">
        <v>33</v>
      </c>
      <c r="C37" s="6" t="s">
        <v>39</v>
      </c>
      <c r="D37" s="6" t="s">
        <v>41</v>
      </c>
      <c r="E37" s="6" t="s">
        <v>26</v>
      </c>
      <c r="F37" s="6" t="s">
        <v>26</v>
      </c>
      <c r="G37" s="6" t="s">
        <v>26</v>
      </c>
      <c r="H37" s="7" t="s">
        <v>38</v>
      </c>
      <c r="I37" s="8">
        <f t="shared" si="3"/>
        <v>497686.64999999997</v>
      </c>
      <c r="J37" s="8">
        <f t="shared" si="3"/>
        <v>10666</v>
      </c>
      <c r="K37" s="10">
        <v>0</v>
      </c>
      <c r="L37" s="10">
        <v>0</v>
      </c>
      <c r="M37" s="9">
        <f>I37+J37+K37+L37</f>
        <v>508352.64999999997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508352.64999999997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33</v>
      </c>
      <c r="C38" s="6" t="s">
        <v>39</v>
      </c>
      <c r="D38" s="6" t="s">
        <v>41</v>
      </c>
      <c r="E38" s="6" t="s">
        <v>26</v>
      </c>
      <c r="F38" s="6" t="s">
        <v>26</v>
      </c>
      <c r="G38" s="6" t="s">
        <v>26</v>
      </c>
      <c r="H38" s="7" t="s">
        <v>31</v>
      </c>
      <c r="I38" s="12">
        <f>I37/I34*100</f>
        <v>46.395524767316978</v>
      </c>
      <c r="J38" s="11">
        <f>J37/J34*100</f>
        <v>4.3301572351300548</v>
      </c>
      <c r="K38" s="10">
        <v>0</v>
      </c>
      <c r="L38" s="10">
        <v>0</v>
      </c>
      <c r="M38" s="11">
        <f>M37/M34*100</f>
        <v>38.540089899872861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38.540089899872861</v>
      </c>
      <c r="T38" s="11"/>
      <c r="U38" s="10"/>
      <c r="V38" s="10"/>
      <c r="W38" s="1"/>
    </row>
    <row r="39" spans="1:23" ht="15" customHeight="1">
      <c r="A39" s="1"/>
      <c r="B39" s="5" t="s">
        <v>33</v>
      </c>
      <c r="C39" s="6" t="s">
        <v>39</v>
      </c>
      <c r="D39" s="6" t="s">
        <v>41</v>
      </c>
      <c r="E39" s="6" t="s">
        <v>26</v>
      </c>
      <c r="F39" s="6" t="s">
        <v>26</v>
      </c>
      <c r="G39" s="6" t="s">
        <v>26</v>
      </c>
      <c r="H39" s="7" t="s">
        <v>32</v>
      </c>
      <c r="I39" s="12">
        <f>I37/I35*100</f>
        <v>95.925976003599672</v>
      </c>
      <c r="J39" s="11">
        <f>J37/J35*100</f>
        <v>100</v>
      </c>
      <c r="K39" s="10">
        <v>0</v>
      </c>
      <c r="L39" s="10">
        <v>0</v>
      </c>
      <c r="M39" s="11">
        <f>M37/M35*100</f>
        <v>96.008042838986555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96.008042838986555</v>
      </c>
      <c r="T39" s="11"/>
      <c r="U39" s="10"/>
      <c r="V39" s="10"/>
      <c r="W39" s="1"/>
    </row>
    <row r="40" spans="1:23" ht="15" customHeight="1">
      <c r="A40" s="1"/>
      <c r="B40" s="5" t="s">
        <v>26</v>
      </c>
      <c r="C40" s="6" t="s">
        <v>26</v>
      </c>
      <c r="D40" s="6" t="s">
        <v>26</v>
      </c>
      <c r="E40" s="6" t="s">
        <v>26</v>
      </c>
      <c r="F40" s="6" t="s">
        <v>26</v>
      </c>
      <c r="G40" s="6" t="s">
        <v>26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33</v>
      </c>
      <c r="C41" s="6" t="s">
        <v>39</v>
      </c>
      <c r="D41" s="6" t="s">
        <v>41</v>
      </c>
      <c r="E41" s="6" t="s">
        <v>43</v>
      </c>
      <c r="F41" s="6" t="s">
        <v>26</v>
      </c>
      <c r="G41" s="6" t="s">
        <v>26</v>
      </c>
      <c r="H41" s="7" t="s">
        <v>44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33</v>
      </c>
      <c r="C42" s="6" t="s">
        <v>39</v>
      </c>
      <c r="D42" s="6" t="s">
        <v>41</v>
      </c>
      <c r="E42" s="6" t="s">
        <v>43</v>
      </c>
      <c r="F42" s="6" t="s">
        <v>26</v>
      </c>
      <c r="G42" s="6" t="s">
        <v>26</v>
      </c>
      <c r="H42" s="7" t="s">
        <v>35</v>
      </c>
      <c r="I42" s="8">
        <f t="shared" ref="I42:J45" si="4">I50</f>
        <v>1072704</v>
      </c>
      <c r="J42" s="8">
        <f t="shared" si="4"/>
        <v>246319</v>
      </c>
      <c r="K42" s="10">
        <v>0</v>
      </c>
      <c r="L42" s="10">
        <v>0</v>
      </c>
      <c r="M42" s="9">
        <f>I42+J42+K42+L42</f>
        <v>1319023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1319023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33</v>
      </c>
      <c r="C43" s="6" t="s">
        <v>39</v>
      </c>
      <c r="D43" s="6" t="s">
        <v>41</v>
      </c>
      <c r="E43" s="6" t="s">
        <v>43</v>
      </c>
      <c r="F43" s="6" t="s">
        <v>26</v>
      </c>
      <c r="G43" s="6" t="s">
        <v>26</v>
      </c>
      <c r="H43" s="7" t="s">
        <v>36</v>
      </c>
      <c r="I43" s="8">
        <f t="shared" si="4"/>
        <v>518823.65</v>
      </c>
      <c r="J43" s="8">
        <f t="shared" si="4"/>
        <v>10666</v>
      </c>
      <c r="K43" s="10">
        <v>0</v>
      </c>
      <c r="L43" s="10">
        <v>0</v>
      </c>
      <c r="M43" s="9">
        <f>I43+J43+K43+L43</f>
        <v>529489.65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529489.65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33</v>
      </c>
      <c r="C44" s="6" t="s">
        <v>39</v>
      </c>
      <c r="D44" s="6" t="s">
        <v>41</v>
      </c>
      <c r="E44" s="6" t="s">
        <v>43</v>
      </c>
      <c r="F44" s="6" t="s">
        <v>26</v>
      </c>
      <c r="G44" s="6" t="s">
        <v>26</v>
      </c>
      <c r="H44" s="7" t="s">
        <v>37</v>
      </c>
      <c r="I44" s="8">
        <f t="shared" si="4"/>
        <v>21137</v>
      </c>
      <c r="J44" s="8">
        <f t="shared" si="4"/>
        <v>0</v>
      </c>
      <c r="K44" s="10">
        <v>0</v>
      </c>
      <c r="L44" s="10">
        <v>0</v>
      </c>
      <c r="M44" s="9">
        <f>I44+J44+K44+L44</f>
        <v>21137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21137</v>
      </c>
      <c r="T44" s="11">
        <f>M44/S44*100</f>
        <v>100</v>
      </c>
      <c r="U44" s="10">
        <v>0</v>
      </c>
      <c r="V44" s="10">
        <f>O44/S44*100</f>
        <v>0</v>
      </c>
      <c r="W44" s="1"/>
    </row>
    <row r="45" spans="1:23" ht="15" customHeight="1">
      <c r="A45" s="1"/>
      <c r="B45" s="5" t="s">
        <v>33</v>
      </c>
      <c r="C45" s="6" t="s">
        <v>39</v>
      </c>
      <c r="D45" s="6" t="s">
        <v>41</v>
      </c>
      <c r="E45" s="6" t="s">
        <v>43</v>
      </c>
      <c r="F45" s="6" t="s">
        <v>26</v>
      </c>
      <c r="G45" s="6" t="s">
        <v>26</v>
      </c>
      <c r="H45" s="7" t="s">
        <v>38</v>
      </c>
      <c r="I45" s="8">
        <f t="shared" si="4"/>
        <v>497686.64999999997</v>
      </c>
      <c r="J45" s="8">
        <f t="shared" si="4"/>
        <v>10666</v>
      </c>
      <c r="K45" s="10">
        <v>0</v>
      </c>
      <c r="L45" s="10">
        <v>0</v>
      </c>
      <c r="M45" s="9">
        <f>I45+J45+K45+L45</f>
        <v>508352.64999999997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508352.64999999997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33</v>
      </c>
      <c r="C46" s="6" t="s">
        <v>39</v>
      </c>
      <c r="D46" s="6" t="s">
        <v>41</v>
      </c>
      <c r="E46" s="6" t="s">
        <v>43</v>
      </c>
      <c r="F46" s="6" t="s">
        <v>26</v>
      </c>
      <c r="G46" s="6" t="s">
        <v>26</v>
      </c>
      <c r="H46" s="7" t="s">
        <v>31</v>
      </c>
      <c r="I46" s="12">
        <f>I45/I42*100</f>
        <v>46.395524767316978</v>
      </c>
      <c r="J46" s="11">
        <f>J45/J42*100</f>
        <v>4.3301572351300548</v>
      </c>
      <c r="K46" s="10">
        <v>0</v>
      </c>
      <c r="L46" s="10">
        <v>0</v>
      </c>
      <c r="M46" s="11">
        <f>M45/M42*100</f>
        <v>38.540089899872861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38.540089899872861</v>
      </c>
      <c r="T46" s="11"/>
      <c r="U46" s="10"/>
      <c r="V46" s="10"/>
      <c r="W46" s="1"/>
    </row>
    <row r="47" spans="1:23" ht="15" customHeight="1">
      <c r="A47" s="1"/>
      <c r="B47" s="5" t="s">
        <v>33</v>
      </c>
      <c r="C47" s="6" t="s">
        <v>39</v>
      </c>
      <c r="D47" s="6" t="s">
        <v>41</v>
      </c>
      <c r="E47" s="6" t="s">
        <v>43</v>
      </c>
      <c r="F47" s="6" t="s">
        <v>26</v>
      </c>
      <c r="G47" s="6" t="s">
        <v>26</v>
      </c>
      <c r="H47" s="7" t="s">
        <v>32</v>
      </c>
      <c r="I47" s="12">
        <f>I45/I43*100</f>
        <v>95.925976003599672</v>
      </c>
      <c r="J47" s="11">
        <f>J45/J43*100</f>
        <v>100</v>
      </c>
      <c r="K47" s="10">
        <v>0</v>
      </c>
      <c r="L47" s="10">
        <v>0</v>
      </c>
      <c r="M47" s="11">
        <f>M45/M43*100</f>
        <v>96.008042838986555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96.008042838986555</v>
      </c>
      <c r="T47" s="11"/>
      <c r="U47" s="10"/>
      <c r="V47" s="10"/>
      <c r="W47" s="1"/>
    </row>
    <row r="48" spans="1:23" ht="15" customHeight="1">
      <c r="A48" s="1"/>
      <c r="B48" s="5" t="s">
        <v>26</v>
      </c>
      <c r="C48" s="6" t="s">
        <v>26</v>
      </c>
      <c r="D48" s="6" t="s">
        <v>26</v>
      </c>
      <c r="E48" s="6" t="s">
        <v>26</v>
      </c>
      <c r="F48" s="6" t="s">
        <v>26</v>
      </c>
      <c r="G48" s="6" t="s">
        <v>26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33</v>
      </c>
      <c r="C49" s="6" t="s">
        <v>39</v>
      </c>
      <c r="D49" s="6" t="s">
        <v>41</v>
      </c>
      <c r="E49" s="6" t="s">
        <v>43</v>
      </c>
      <c r="F49" s="6" t="s">
        <v>45</v>
      </c>
      <c r="G49" s="6" t="s">
        <v>26</v>
      </c>
      <c r="H49" s="7" t="s">
        <v>46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33</v>
      </c>
      <c r="C50" s="6" t="s">
        <v>39</v>
      </c>
      <c r="D50" s="6" t="s">
        <v>41</v>
      </c>
      <c r="E50" s="6" t="s">
        <v>43</v>
      </c>
      <c r="F50" s="6" t="s">
        <v>45</v>
      </c>
      <c r="G50" s="6" t="s">
        <v>26</v>
      </c>
      <c r="H50" s="7" t="s">
        <v>35</v>
      </c>
      <c r="I50" s="8">
        <f t="shared" ref="I50:J53" si="5">I58</f>
        <v>1072704</v>
      </c>
      <c r="J50" s="8">
        <f t="shared" si="5"/>
        <v>246319</v>
      </c>
      <c r="K50" s="10">
        <v>0</v>
      </c>
      <c r="L50" s="10">
        <v>0</v>
      </c>
      <c r="M50" s="9">
        <f>I50+J50+K50+L50</f>
        <v>1319023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1319023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33</v>
      </c>
      <c r="C51" s="6" t="s">
        <v>39</v>
      </c>
      <c r="D51" s="6" t="s">
        <v>41</v>
      </c>
      <c r="E51" s="6" t="s">
        <v>43</v>
      </c>
      <c r="F51" s="6" t="s">
        <v>45</v>
      </c>
      <c r="G51" s="6" t="s">
        <v>26</v>
      </c>
      <c r="H51" s="7" t="s">
        <v>36</v>
      </c>
      <c r="I51" s="8">
        <f t="shared" si="5"/>
        <v>518823.65</v>
      </c>
      <c r="J51" s="8">
        <f t="shared" si="5"/>
        <v>10666</v>
      </c>
      <c r="K51" s="10">
        <v>0</v>
      </c>
      <c r="L51" s="10">
        <v>0</v>
      </c>
      <c r="M51" s="9">
        <f>I51+J51+K51+L51</f>
        <v>529489.65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529489.65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33</v>
      </c>
      <c r="C52" s="6" t="s">
        <v>39</v>
      </c>
      <c r="D52" s="6" t="s">
        <v>41</v>
      </c>
      <c r="E52" s="6" t="s">
        <v>43</v>
      </c>
      <c r="F52" s="6" t="s">
        <v>45</v>
      </c>
      <c r="G52" s="6" t="s">
        <v>26</v>
      </c>
      <c r="H52" s="7" t="s">
        <v>37</v>
      </c>
      <c r="I52" s="8">
        <f t="shared" si="5"/>
        <v>21137</v>
      </c>
      <c r="J52" s="8">
        <f t="shared" si="5"/>
        <v>0</v>
      </c>
      <c r="K52" s="10">
        <v>0</v>
      </c>
      <c r="L52" s="10">
        <v>0</v>
      </c>
      <c r="M52" s="9">
        <f>I52+J52+K52+L52</f>
        <v>21137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21137</v>
      </c>
      <c r="T52" s="11">
        <f>M52/S52*100</f>
        <v>100</v>
      </c>
      <c r="U52" s="10">
        <v>0</v>
      </c>
      <c r="V52" s="10">
        <f>O52/S52*100</f>
        <v>0</v>
      </c>
      <c r="W52" s="1"/>
    </row>
    <row r="53" spans="1:23" ht="15" customHeight="1">
      <c r="A53" s="1"/>
      <c r="B53" s="5" t="s">
        <v>33</v>
      </c>
      <c r="C53" s="6" t="s">
        <v>39</v>
      </c>
      <c r="D53" s="6" t="s">
        <v>41</v>
      </c>
      <c r="E53" s="6" t="s">
        <v>43</v>
      </c>
      <c r="F53" s="6" t="s">
        <v>45</v>
      </c>
      <c r="G53" s="6" t="s">
        <v>26</v>
      </c>
      <c r="H53" s="7" t="s">
        <v>38</v>
      </c>
      <c r="I53" s="8">
        <f t="shared" si="5"/>
        <v>497686.64999999997</v>
      </c>
      <c r="J53" s="8">
        <f t="shared" si="5"/>
        <v>10666</v>
      </c>
      <c r="K53" s="10">
        <v>0</v>
      </c>
      <c r="L53" s="10">
        <v>0</v>
      </c>
      <c r="M53" s="9">
        <f>I53+J53+K53+L53</f>
        <v>508352.64999999997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508352.64999999997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33</v>
      </c>
      <c r="C54" s="6" t="s">
        <v>39</v>
      </c>
      <c r="D54" s="6" t="s">
        <v>41</v>
      </c>
      <c r="E54" s="6" t="s">
        <v>43</v>
      </c>
      <c r="F54" s="6" t="s">
        <v>45</v>
      </c>
      <c r="G54" s="6" t="s">
        <v>26</v>
      </c>
      <c r="H54" s="7" t="s">
        <v>31</v>
      </c>
      <c r="I54" s="12">
        <f>I53/I50*100</f>
        <v>46.395524767316978</v>
      </c>
      <c r="J54" s="11">
        <f>J53/J50*100</f>
        <v>4.3301572351300548</v>
      </c>
      <c r="K54" s="10">
        <v>0</v>
      </c>
      <c r="L54" s="10">
        <v>0</v>
      </c>
      <c r="M54" s="11">
        <f>M53/M50*100</f>
        <v>38.540089899872861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38.540089899872861</v>
      </c>
      <c r="T54" s="11"/>
      <c r="U54" s="10"/>
      <c r="V54" s="10"/>
      <c r="W54" s="1"/>
    </row>
    <row r="55" spans="1:23" ht="15" customHeight="1">
      <c r="A55" s="1"/>
      <c r="B55" s="5" t="s">
        <v>33</v>
      </c>
      <c r="C55" s="6" t="s">
        <v>39</v>
      </c>
      <c r="D55" s="6" t="s">
        <v>41</v>
      </c>
      <c r="E55" s="6" t="s">
        <v>43</v>
      </c>
      <c r="F55" s="6" t="s">
        <v>45</v>
      </c>
      <c r="G55" s="6" t="s">
        <v>26</v>
      </c>
      <c r="H55" s="7" t="s">
        <v>32</v>
      </c>
      <c r="I55" s="19">
        <f>I53/I51*100</f>
        <v>95.925976003599672</v>
      </c>
      <c r="J55" s="20">
        <f>J53/J51*100</f>
        <v>100</v>
      </c>
      <c r="K55" s="15">
        <v>0</v>
      </c>
      <c r="L55" s="15">
        <v>0</v>
      </c>
      <c r="M55" s="11">
        <f>M53/M51*100</f>
        <v>96.008042838986555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96.008042838986555</v>
      </c>
      <c r="T55" s="11"/>
      <c r="U55" s="10"/>
      <c r="V55" s="10"/>
      <c r="W55" s="1"/>
    </row>
    <row r="56" spans="1:23" ht="15" customHeight="1">
      <c r="A56" s="1"/>
      <c r="B56" s="5" t="s">
        <v>26</v>
      </c>
      <c r="C56" s="6" t="s">
        <v>26</v>
      </c>
      <c r="D56" s="6" t="s">
        <v>26</v>
      </c>
      <c r="E56" s="6" t="s">
        <v>26</v>
      </c>
      <c r="F56" s="6" t="s">
        <v>26</v>
      </c>
      <c r="G56" s="6" t="s">
        <v>26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33</v>
      </c>
      <c r="C57" s="6" t="s">
        <v>39</v>
      </c>
      <c r="D57" s="6" t="s">
        <v>41</v>
      </c>
      <c r="E57" s="6" t="s">
        <v>43</v>
      </c>
      <c r="F57" s="6" t="s">
        <v>45</v>
      </c>
      <c r="G57" s="6" t="s">
        <v>47</v>
      </c>
      <c r="H57" s="7" t="s">
        <v>48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33</v>
      </c>
      <c r="C58" s="6" t="s">
        <v>39</v>
      </c>
      <c r="D58" s="6" t="s">
        <v>41</v>
      </c>
      <c r="E58" s="6" t="s">
        <v>43</v>
      </c>
      <c r="F58" s="6" t="s">
        <v>45</v>
      </c>
      <c r="G58" s="6" t="s">
        <v>47</v>
      </c>
      <c r="H58" s="7" t="s">
        <v>35</v>
      </c>
      <c r="I58" s="16">
        <v>1072704</v>
      </c>
      <c r="J58" s="17">
        <v>246319</v>
      </c>
      <c r="K58" s="15">
        <v>0</v>
      </c>
      <c r="L58" s="15">
        <v>0</v>
      </c>
      <c r="M58" s="9">
        <f>I58+J58+K58+L58</f>
        <v>1319023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1319023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33</v>
      </c>
      <c r="C59" s="6" t="s">
        <v>39</v>
      </c>
      <c r="D59" s="6" t="s">
        <v>41</v>
      </c>
      <c r="E59" s="6" t="s">
        <v>43</v>
      </c>
      <c r="F59" s="6" t="s">
        <v>45</v>
      </c>
      <c r="G59" s="6" t="s">
        <v>47</v>
      </c>
      <c r="H59" s="7" t="s">
        <v>36</v>
      </c>
      <c r="I59" s="16">
        <v>518823.65</v>
      </c>
      <c r="J59" s="17">
        <v>10666</v>
      </c>
      <c r="K59" s="15">
        <v>0</v>
      </c>
      <c r="L59" s="15">
        <v>0</v>
      </c>
      <c r="M59" s="9">
        <f>I59+J59+K59+L59</f>
        <v>529489.65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529489.65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33</v>
      </c>
      <c r="C60" s="6" t="s">
        <v>39</v>
      </c>
      <c r="D60" s="6" t="s">
        <v>41</v>
      </c>
      <c r="E60" s="6" t="s">
        <v>43</v>
      </c>
      <c r="F60" s="6" t="s">
        <v>45</v>
      </c>
      <c r="G60" s="6" t="s">
        <v>47</v>
      </c>
      <c r="H60" s="7" t="s">
        <v>37</v>
      </c>
      <c r="I60" s="16">
        <v>21137</v>
      </c>
      <c r="J60" s="17">
        <v>0</v>
      </c>
      <c r="K60" s="15">
        <v>0</v>
      </c>
      <c r="L60" s="15">
        <v>0</v>
      </c>
      <c r="M60" s="9">
        <f>I60+J60+K60+L60</f>
        <v>21137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21137</v>
      </c>
      <c r="T60" s="11">
        <f>M60/S60*100</f>
        <v>100</v>
      </c>
      <c r="U60" s="10">
        <v>0</v>
      </c>
      <c r="V60" s="10">
        <f>O60/S60*100</f>
        <v>0</v>
      </c>
      <c r="W60" s="1"/>
    </row>
    <row r="61" spans="1:23" ht="15" customHeight="1">
      <c r="A61" s="1"/>
      <c r="B61" s="5" t="s">
        <v>33</v>
      </c>
      <c r="C61" s="6" t="s">
        <v>39</v>
      </c>
      <c r="D61" s="6" t="s">
        <v>41</v>
      </c>
      <c r="E61" s="6" t="s">
        <v>43</v>
      </c>
      <c r="F61" s="6" t="s">
        <v>45</v>
      </c>
      <c r="G61" s="6" t="s">
        <v>47</v>
      </c>
      <c r="H61" s="7" t="s">
        <v>38</v>
      </c>
      <c r="I61" s="16">
        <v>497686.64999999997</v>
      </c>
      <c r="J61" s="17">
        <v>10666</v>
      </c>
      <c r="K61" s="15">
        <v>0</v>
      </c>
      <c r="L61" s="15">
        <v>0</v>
      </c>
      <c r="M61" s="9">
        <f>I61+J61+K61+L61</f>
        <v>508352.64999999997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508352.64999999997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33</v>
      </c>
      <c r="C62" s="6" t="s">
        <v>39</v>
      </c>
      <c r="D62" s="6" t="s">
        <v>41</v>
      </c>
      <c r="E62" s="6" t="s">
        <v>43</v>
      </c>
      <c r="F62" s="6" t="s">
        <v>45</v>
      </c>
      <c r="G62" s="6" t="s">
        <v>47</v>
      </c>
      <c r="H62" s="7" t="s">
        <v>31</v>
      </c>
      <c r="I62" s="19">
        <f>I61/I58*100</f>
        <v>46.395524767316978</v>
      </c>
      <c r="J62" s="20">
        <f>J61/J58*100</f>
        <v>4.3301572351300548</v>
      </c>
      <c r="K62" s="15">
        <v>0</v>
      </c>
      <c r="L62" s="15">
        <v>0</v>
      </c>
      <c r="M62" s="11">
        <f>M61/M58*100</f>
        <v>38.540089899872861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38.540089899872861</v>
      </c>
      <c r="T62" s="11"/>
      <c r="U62" s="10"/>
      <c r="V62" s="10"/>
      <c r="W62" s="1"/>
    </row>
    <row r="63" spans="1:23" ht="15" customHeight="1">
      <c r="A63" s="1"/>
      <c r="B63" s="5" t="s">
        <v>33</v>
      </c>
      <c r="C63" s="6" t="s">
        <v>39</v>
      </c>
      <c r="D63" s="6" t="s">
        <v>41</v>
      </c>
      <c r="E63" s="6" t="s">
        <v>43</v>
      </c>
      <c r="F63" s="6" t="s">
        <v>45</v>
      </c>
      <c r="G63" s="6" t="s">
        <v>47</v>
      </c>
      <c r="H63" s="7" t="s">
        <v>32</v>
      </c>
      <c r="I63" s="19">
        <f>I61/I59*100</f>
        <v>95.925976003599672</v>
      </c>
      <c r="J63" s="20">
        <f>J61/J59*100</f>
        <v>100</v>
      </c>
      <c r="K63" s="15">
        <v>0</v>
      </c>
      <c r="L63" s="15">
        <v>0</v>
      </c>
      <c r="M63" s="11">
        <f>M61/M59*100</f>
        <v>96.008042838986555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96.008042838986555</v>
      </c>
      <c r="T63" s="11"/>
      <c r="U63" s="10"/>
      <c r="V63" s="10"/>
      <c r="W63" s="1"/>
    </row>
    <row r="64" spans="1:23" ht="15" customHeight="1">
      <c r="A64" s="1"/>
      <c r="B64" s="5" t="s">
        <v>26</v>
      </c>
      <c r="C64" s="6" t="s">
        <v>26</v>
      </c>
      <c r="D64" s="6" t="s">
        <v>26</v>
      </c>
      <c r="E64" s="6" t="s">
        <v>26</v>
      </c>
      <c r="F64" s="6" t="s">
        <v>26</v>
      </c>
      <c r="G64" s="6" t="s">
        <v>26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49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7" t="s">
        <v>50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49</v>
      </c>
      <c r="C66" s="6" t="s">
        <v>26</v>
      </c>
      <c r="D66" s="6" t="s">
        <v>26</v>
      </c>
      <c r="E66" s="6" t="s">
        <v>26</v>
      </c>
      <c r="F66" s="6" t="s">
        <v>26</v>
      </c>
      <c r="G66" s="6" t="s">
        <v>26</v>
      </c>
      <c r="H66" s="7" t="s">
        <v>35</v>
      </c>
      <c r="I66" s="8">
        <f t="shared" ref="I66:J69" si="6">I74</f>
        <v>34489018</v>
      </c>
      <c r="J66" s="8">
        <f t="shared" si="6"/>
        <v>37084253</v>
      </c>
      <c r="K66" s="10">
        <v>0</v>
      </c>
      <c r="L66" s="9">
        <f>L74</f>
        <v>0</v>
      </c>
      <c r="M66" s="9">
        <f>I66+J66+K66+L66</f>
        <v>71573271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71573271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49</v>
      </c>
      <c r="C67" s="6" t="s">
        <v>26</v>
      </c>
      <c r="D67" s="6" t="s">
        <v>26</v>
      </c>
      <c r="E67" s="6" t="s">
        <v>26</v>
      </c>
      <c r="F67" s="6" t="s">
        <v>26</v>
      </c>
      <c r="G67" s="6" t="s">
        <v>26</v>
      </c>
      <c r="H67" s="7" t="s">
        <v>36</v>
      </c>
      <c r="I67" s="8">
        <f t="shared" si="6"/>
        <v>22023786.939999998</v>
      </c>
      <c r="J67" s="8">
        <f t="shared" si="6"/>
        <v>7663470.9900000002</v>
      </c>
      <c r="K67" s="10">
        <v>0</v>
      </c>
      <c r="L67" s="9">
        <f>L75</f>
        <v>0</v>
      </c>
      <c r="M67" s="9">
        <f>I67+J67+K67+L67</f>
        <v>29687257.93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29687257.93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49</v>
      </c>
      <c r="C68" s="6" t="s">
        <v>26</v>
      </c>
      <c r="D68" s="6" t="s">
        <v>26</v>
      </c>
      <c r="E68" s="6" t="s">
        <v>26</v>
      </c>
      <c r="F68" s="6" t="s">
        <v>26</v>
      </c>
      <c r="G68" s="6" t="s">
        <v>26</v>
      </c>
      <c r="H68" s="7" t="s">
        <v>37</v>
      </c>
      <c r="I68" s="8">
        <f t="shared" si="6"/>
        <v>794103</v>
      </c>
      <c r="J68" s="8">
        <f t="shared" si="6"/>
        <v>0</v>
      </c>
      <c r="K68" s="10">
        <v>0</v>
      </c>
      <c r="L68" s="11">
        <f>L76</f>
        <v>0</v>
      </c>
      <c r="M68" s="9">
        <f>I68+J68+K68+L68</f>
        <v>794103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794103</v>
      </c>
      <c r="T68" s="11">
        <f>M68/S68*100</f>
        <v>100</v>
      </c>
      <c r="U68" s="10">
        <v>0</v>
      </c>
      <c r="V68" s="11">
        <f>R68/S68*100</f>
        <v>0</v>
      </c>
      <c r="W68" s="1"/>
    </row>
    <row r="69" spans="1:23" ht="15" customHeight="1">
      <c r="A69" s="1"/>
      <c r="B69" s="5" t="s">
        <v>49</v>
      </c>
      <c r="C69" s="6" t="s">
        <v>26</v>
      </c>
      <c r="D69" s="6" t="s">
        <v>26</v>
      </c>
      <c r="E69" s="6" t="s">
        <v>26</v>
      </c>
      <c r="F69" s="6" t="s">
        <v>26</v>
      </c>
      <c r="G69" s="6" t="s">
        <v>26</v>
      </c>
      <c r="H69" s="7" t="s">
        <v>38</v>
      </c>
      <c r="I69" s="8">
        <f t="shared" si="6"/>
        <v>20046013.870000001</v>
      </c>
      <c r="J69" s="8">
        <f t="shared" si="6"/>
        <v>7640967.6999999993</v>
      </c>
      <c r="K69" s="10">
        <v>0</v>
      </c>
      <c r="L69" s="11">
        <f>L77</f>
        <v>0</v>
      </c>
      <c r="M69" s="9">
        <f>I69+J69+K69+L69</f>
        <v>27686981.57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27686981.57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49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7" t="s">
        <v>31</v>
      </c>
      <c r="I70" s="12">
        <f>I69/I66*100</f>
        <v>58.122889639826802</v>
      </c>
      <c r="J70" s="11">
        <f>J69/J66*100</f>
        <v>20.604345731326983</v>
      </c>
      <c r="K70" s="10">
        <v>0</v>
      </c>
      <c r="L70" s="9">
        <v>0</v>
      </c>
      <c r="M70" s="11">
        <f>M69/M66*100</f>
        <v>38.683409578975372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38.683409578975372</v>
      </c>
      <c r="T70" s="11"/>
      <c r="U70" s="10"/>
      <c r="V70" s="10"/>
      <c r="W70" s="1"/>
    </row>
    <row r="71" spans="1:23" ht="15" customHeight="1">
      <c r="A71" s="1"/>
      <c r="B71" s="5" t="s">
        <v>49</v>
      </c>
      <c r="C71" s="6" t="s">
        <v>26</v>
      </c>
      <c r="D71" s="6" t="s">
        <v>26</v>
      </c>
      <c r="E71" s="6" t="s">
        <v>26</v>
      </c>
      <c r="F71" s="6" t="s">
        <v>26</v>
      </c>
      <c r="G71" s="6" t="s">
        <v>26</v>
      </c>
      <c r="H71" s="7" t="s">
        <v>32</v>
      </c>
      <c r="I71" s="12">
        <f>I69/I67*100</f>
        <v>91.0198319871687</v>
      </c>
      <c r="J71" s="11">
        <f>J69/J67*100</f>
        <v>99.706356427402611</v>
      </c>
      <c r="K71" s="10">
        <v>0</v>
      </c>
      <c r="L71" s="9" t="e">
        <f>L69/L67*100</f>
        <v>#DIV/0!</v>
      </c>
      <c r="M71" s="11">
        <f>M69/M67*100</f>
        <v>93.262172058071243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93.262172058071243</v>
      </c>
      <c r="T71" s="11"/>
      <c r="U71" s="10"/>
      <c r="V71" s="10"/>
      <c r="W71" s="1"/>
    </row>
    <row r="72" spans="1:23" ht="15" customHeight="1">
      <c r="A72" s="1"/>
      <c r="B72" s="5" t="s">
        <v>26</v>
      </c>
      <c r="C72" s="6" t="s">
        <v>26</v>
      </c>
      <c r="D72" s="6" t="s">
        <v>26</v>
      </c>
      <c r="E72" s="6" t="s">
        <v>26</v>
      </c>
      <c r="F72" s="6" t="s">
        <v>26</v>
      </c>
      <c r="G72" s="6" t="s">
        <v>26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49</v>
      </c>
      <c r="C73" s="6" t="s">
        <v>51</v>
      </c>
      <c r="D73" s="6" t="s">
        <v>26</v>
      </c>
      <c r="E73" s="6" t="s">
        <v>26</v>
      </c>
      <c r="F73" s="6" t="s">
        <v>26</v>
      </c>
      <c r="G73" s="6" t="s">
        <v>26</v>
      </c>
      <c r="H73" s="7" t="s">
        <v>52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49</v>
      </c>
      <c r="C74" s="6" t="s">
        <v>51</v>
      </c>
      <c r="D74" s="6" t="s">
        <v>26</v>
      </c>
      <c r="E74" s="6" t="s">
        <v>26</v>
      </c>
      <c r="F74" s="6" t="s">
        <v>26</v>
      </c>
      <c r="G74" s="6" t="s">
        <v>26</v>
      </c>
      <c r="H74" s="7" t="s">
        <v>35</v>
      </c>
      <c r="I74" s="8">
        <f t="shared" ref="I74:J77" si="7">I82</f>
        <v>34489018</v>
      </c>
      <c r="J74" s="8">
        <f t="shared" si="7"/>
        <v>37084253</v>
      </c>
      <c r="K74" s="10">
        <v>0</v>
      </c>
      <c r="L74" s="11">
        <f>L82</f>
        <v>0</v>
      </c>
      <c r="M74" s="9">
        <f>I74+J74+K74+L74</f>
        <v>71573271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71573271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49</v>
      </c>
      <c r="C75" s="6" t="s">
        <v>51</v>
      </c>
      <c r="D75" s="6" t="s">
        <v>26</v>
      </c>
      <c r="E75" s="6" t="s">
        <v>26</v>
      </c>
      <c r="F75" s="6" t="s">
        <v>26</v>
      </c>
      <c r="G75" s="6" t="s">
        <v>26</v>
      </c>
      <c r="H75" s="7" t="s">
        <v>36</v>
      </c>
      <c r="I75" s="8">
        <f t="shared" si="7"/>
        <v>22023786.939999998</v>
      </c>
      <c r="J75" s="8">
        <f t="shared" si="7"/>
        <v>7663470.9900000002</v>
      </c>
      <c r="K75" s="10">
        <v>0</v>
      </c>
      <c r="L75" s="11">
        <f>L83</f>
        <v>0</v>
      </c>
      <c r="M75" s="9">
        <f>I75+J75+K75+L75</f>
        <v>29687257.93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29687257.93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49</v>
      </c>
      <c r="C76" s="6" t="s">
        <v>51</v>
      </c>
      <c r="D76" s="6" t="s">
        <v>26</v>
      </c>
      <c r="E76" s="6" t="s">
        <v>26</v>
      </c>
      <c r="F76" s="6" t="s">
        <v>26</v>
      </c>
      <c r="G76" s="6" t="s">
        <v>26</v>
      </c>
      <c r="H76" s="7" t="s">
        <v>37</v>
      </c>
      <c r="I76" s="8">
        <f t="shared" si="7"/>
        <v>794103</v>
      </c>
      <c r="J76" s="8">
        <f t="shared" si="7"/>
        <v>0</v>
      </c>
      <c r="K76" s="10">
        <v>0</v>
      </c>
      <c r="L76" s="9">
        <f>L84</f>
        <v>0</v>
      </c>
      <c r="M76" s="9">
        <f>I76+J76+K76+L76</f>
        <v>794103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794103</v>
      </c>
      <c r="T76" s="11">
        <f>M76/S76*100</f>
        <v>100</v>
      </c>
      <c r="U76" s="10">
        <v>0</v>
      </c>
      <c r="V76" s="11">
        <f>R76/S76*100</f>
        <v>0</v>
      </c>
      <c r="W76" s="1"/>
    </row>
    <row r="77" spans="1:23" ht="15" customHeight="1">
      <c r="A77" s="1"/>
      <c r="B77" s="5" t="s">
        <v>49</v>
      </c>
      <c r="C77" s="6" t="s">
        <v>51</v>
      </c>
      <c r="D77" s="6" t="s">
        <v>26</v>
      </c>
      <c r="E77" s="6" t="s">
        <v>26</v>
      </c>
      <c r="F77" s="6" t="s">
        <v>26</v>
      </c>
      <c r="G77" s="6" t="s">
        <v>26</v>
      </c>
      <c r="H77" s="7" t="s">
        <v>38</v>
      </c>
      <c r="I77" s="8">
        <f t="shared" si="7"/>
        <v>20046013.870000001</v>
      </c>
      <c r="J77" s="8">
        <f t="shared" si="7"/>
        <v>7640967.6999999993</v>
      </c>
      <c r="K77" s="10">
        <v>0</v>
      </c>
      <c r="L77" s="9">
        <f>L85</f>
        <v>0</v>
      </c>
      <c r="M77" s="9">
        <f>I77+J77+K77+L77</f>
        <v>27686981.57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27686981.57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49</v>
      </c>
      <c r="C78" s="6" t="s">
        <v>51</v>
      </c>
      <c r="D78" s="6" t="s">
        <v>26</v>
      </c>
      <c r="E78" s="6" t="s">
        <v>26</v>
      </c>
      <c r="F78" s="6" t="s">
        <v>26</v>
      </c>
      <c r="G78" s="6" t="s">
        <v>26</v>
      </c>
      <c r="H78" s="7" t="s">
        <v>31</v>
      </c>
      <c r="I78" s="12">
        <f>I77/I74*100</f>
        <v>58.122889639826802</v>
      </c>
      <c r="J78" s="11">
        <f>J77/J74*100</f>
        <v>20.604345731326983</v>
      </c>
      <c r="K78" s="10">
        <v>0</v>
      </c>
      <c r="L78" s="9">
        <v>0</v>
      </c>
      <c r="M78" s="11">
        <f>M77/M74*100</f>
        <v>38.683409578975372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38.683409578975372</v>
      </c>
      <c r="T78" s="11"/>
      <c r="U78" s="10"/>
      <c r="V78" s="10"/>
      <c r="W78" s="1"/>
    </row>
    <row r="79" spans="1:23" ht="15" customHeight="1">
      <c r="A79" s="1"/>
      <c r="B79" s="5" t="s">
        <v>49</v>
      </c>
      <c r="C79" s="6" t="s">
        <v>51</v>
      </c>
      <c r="D79" s="6" t="s">
        <v>26</v>
      </c>
      <c r="E79" s="6" t="s">
        <v>26</v>
      </c>
      <c r="F79" s="6" t="s">
        <v>26</v>
      </c>
      <c r="G79" s="6" t="s">
        <v>26</v>
      </c>
      <c r="H79" s="7" t="s">
        <v>32</v>
      </c>
      <c r="I79" s="12">
        <f>I77/I75*100</f>
        <v>91.0198319871687</v>
      </c>
      <c r="J79" s="11">
        <f>J77/J75*100</f>
        <v>99.706356427402611</v>
      </c>
      <c r="K79" s="10">
        <v>0</v>
      </c>
      <c r="L79" s="9" t="e">
        <f>L77/L75*100</f>
        <v>#DIV/0!</v>
      </c>
      <c r="M79" s="11">
        <f>M77/M75*100</f>
        <v>93.262172058071243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93.262172058071243</v>
      </c>
      <c r="T79" s="11"/>
      <c r="U79" s="10"/>
      <c r="V79" s="10"/>
      <c r="W79" s="1"/>
    </row>
    <row r="80" spans="1:23" ht="15" customHeight="1">
      <c r="A80" s="1"/>
      <c r="B80" s="5" t="s">
        <v>26</v>
      </c>
      <c r="C80" s="6" t="s">
        <v>26</v>
      </c>
      <c r="D80" s="6" t="s">
        <v>26</v>
      </c>
      <c r="E80" s="6" t="s">
        <v>26</v>
      </c>
      <c r="F80" s="6" t="s">
        <v>26</v>
      </c>
      <c r="G80" s="6" t="s">
        <v>26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49</v>
      </c>
      <c r="C81" s="6" t="s">
        <v>51</v>
      </c>
      <c r="D81" s="6" t="s">
        <v>53</v>
      </c>
      <c r="E81" s="6" t="s">
        <v>26</v>
      </c>
      <c r="F81" s="6" t="s">
        <v>26</v>
      </c>
      <c r="G81" s="6" t="s">
        <v>26</v>
      </c>
      <c r="H81" s="7" t="s">
        <v>54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49</v>
      </c>
      <c r="C82" s="6" t="s">
        <v>51</v>
      </c>
      <c r="D82" s="6" t="s">
        <v>53</v>
      </c>
      <c r="E82" s="6" t="s">
        <v>26</v>
      </c>
      <c r="F82" s="6" t="s">
        <v>26</v>
      </c>
      <c r="G82" s="6" t="s">
        <v>26</v>
      </c>
      <c r="H82" s="7" t="s">
        <v>35</v>
      </c>
      <c r="I82" s="8">
        <f t="shared" ref="I82:J85" si="8">I106+I146</f>
        <v>34489018</v>
      </c>
      <c r="J82" s="8">
        <f t="shared" si="8"/>
        <v>37084253</v>
      </c>
      <c r="K82" s="10">
        <v>0</v>
      </c>
      <c r="L82" s="9">
        <f>L106+L146</f>
        <v>0</v>
      </c>
      <c r="M82" s="9">
        <f>I82+J82+K82+L82</f>
        <v>71573271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71573271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49</v>
      </c>
      <c r="C83" s="6" t="s">
        <v>51</v>
      </c>
      <c r="D83" s="6" t="s">
        <v>53</v>
      </c>
      <c r="E83" s="6" t="s">
        <v>26</v>
      </c>
      <c r="F83" s="6" t="s">
        <v>26</v>
      </c>
      <c r="G83" s="6" t="s">
        <v>26</v>
      </c>
      <c r="H83" s="7" t="s">
        <v>36</v>
      </c>
      <c r="I83" s="8">
        <f t="shared" si="8"/>
        <v>22023786.939999998</v>
      </c>
      <c r="J83" s="8">
        <f t="shared" si="8"/>
        <v>7663470.9900000002</v>
      </c>
      <c r="K83" s="10">
        <v>0</v>
      </c>
      <c r="L83" s="9">
        <f>L107+L147</f>
        <v>0</v>
      </c>
      <c r="M83" s="9">
        <f>I83+J83+K83+L83</f>
        <v>29687257.93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29687257.93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49</v>
      </c>
      <c r="C84" s="6" t="s">
        <v>51</v>
      </c>
      <c r="D84" s="6" t="s">
        <v>53</v>
      </c>
      <c r="E84" s="6" t="s">
        <v>26</v>
      </c>
      <c r="F84" s="6" t="s">
        <v>26</v>
      </c>
      <c r="G84" s="6" t="s">
        <v>26</v>
      </c>
      <c r="H84" s="7" t="s">
        <v>37</v>
      </c>
      <c r="I84" s="8">
        <f t="shared" si="8"/>
        <v>794103</v>
      </c>
      <c r="J84" s="8">
        <f t="shared" si="8"/>
        <v>0</v>
      </c>
      <c r="K84" s="10">
        <v>0</v>
      </c>
      <c r="L84" s="9">
        <f>L108+L148</f>
        <v>0</v>
      </c>
      <c r="M84" s="9">
        <f>I84+J84+K84+L84</f>
        <v>794103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794103</v>
      </c>
      <c r="T84" s="11">
        <f>M84/S84*100</f>
        <v>100</v>
      </c>
      <c r="U84" s="10">
        <v>0</v>
      </c>
      <c r="V84" s="11">
        <f>R84/S84*100</f>
        <v>0</v>
      </c>
      <c r="W84" s="1"/>
    </row>
    <row r="85" spans="1:23" ht="15" customHeight="1">
      <c r="A85" s="1"/>
      <c r="B85" s="5" t="s">
        <v>49</v>
      </c>
      <c r="C85" s="6" t="s">
        <v>51</v>
      </c>
      <c r="D85" s="6" t="s">
        <v>53</v>
      </c>
      <c r="E85" s="6" t="s">
        <v>26</v>
      </c>
      <c r="F85" s="6" t="s">
        <v>26</v>
      </c>
      <c r="G85" s="6" t="s">
        <v>26</v>
      </c>
      <c r="H85" s="7" t="s">
        <v>38</v>
      </c>
      <c r="I85" s="8">
        <f t="shared" si="8"/>
        <v>20046013.870000001</v>
      </c>
      <c r="J85" s="8">
        <f t="shared" si="8"/>
        <v>7640967.6999999993</v>
      </c>
      <c r="K85" s="10">
        <v>0</v>
      </c>
      <c r="L85" s="9">
        <f>L109+L149</f>
        <v>0</v>
      </c>
      <c r="M85" s="9">
        <f>I85+J85+K85+L85</f>
        <v>27686981.57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27686981.57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49</v>
      </c>
      <c r="C86" s="6" t="s">
        <v>51</v>
      </c>
      <c r="D86" s="6" t="s">
        <v>53</v>
      </c>
      <c r="E86" s="6" t="s">
        <v>26</v>
      </c>
      <c r="F86" s="6" t="s">
        <v>26</v>
      </c>
      <c r="G86" s="6" t="s">
        <v>26</v>
      </c>
      <c r="H86" s="7" t="s">
        <v>31</v>
      </c>
      <c r="I86" s="12">
        <f>I85/I82*100</f>
        <v>58.122889639826802</v>
      </c>
      <c r="J86" s="11">
        <f>J85/J82*100</f>
        <v>20.604345731326983</v>
      </c>
      <c r="K86" s="10">
        <v>0</v>
      </c>
      <c r="L86" s="11">
        <v>0</v>
      </c>
      <c r="M86" s="11">
        <f>M85/M82*100</f>
        <v>38.683409578975372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38.683409578975372</v>
      </c>
      <c r="T86" s="11"/>
      <c r="U86" s="10"/>
      <c r="V86" s="10"/>
      <c r="W86" s="1"/>
    </row>
    <row r="87" spans="1:23" ht="15" customHeight="1">
      <c r="A87" s="1"/>
      <c r="B87" s="5" t="s">
        <v>49</v>
      </c>
      <c r="C87" s="6" t="s">
        <v>51</v>
      </c>
      <c r="D87" s="6" t="s">
        <v>53</v>
      </c>
      <c r="E87" s="6" t="s">
        <v>26</v>
      </c>
      <c r="F87" s="6" t="s">
        <v>26</v>
      </c>
      <c r="G87" s="6" t="s">
        <v>26</v>
      </c>
      <c r="H87" s="7" t="s">
        <v>32</v>
      </c>
      <c r="I87" s="12">
        <f>I85/I83*100</f>
        <v>91.0198319871687</v>
      </c>
      <c r="J87" s="11">
        <f>J85/J83*100</f>
        <v>99.706356427402611</v>
      </c>
      <c r="K87" s="10">
        <v>0</v>
      </c>
      <c r="L87" s="11" t="e">
        <f>L85/L83*100</f>
        <v>#DIV/0!</v>
      </c>
      <c r="M87" s="11">
        <f>M85/M83*100</f>
        <v>93.262172058071243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93.262172058071243</v>
      </c>
      <c r="T87" s="11"/>
      <c r="U87" s="10"/>
      <c r="V87" s="10"/>
      <c r="W87" s="1"/>
    </row>
    <row r="88" spans="1:23" ht="15" customHeight="1">
      <c r="A88" s="1"/>
      <c r="B88" s="5" t="s">
        <v>26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49</v>
      </c>
      <c r="C89" s="6" t="s">
        <v>51</v>
      </c>
      <c r="D89" s="6" t="s">
        <v>53</v>
      </c>
      <c r="E89" s="6" t="s">
        <v>55</v>
      </c>
      <c r="F89" s="6" t="s">
        <v>26</v>
      </c>
      <c r="G89" s="6" t="s">
        <v>26</v>
      </c>
      <c r="H89" s="7" t="s">
        <v>56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49</v>
      </c>
      <c r="C90" s="6" t="s">
        <v>51</v>
      </c>
      <c r="D90" s="6" t="s">
        <v>53</v>
      </c>
      <c r="E90" s="6" t="s">
        <v>55</v>
      </c>
      <c r="F90" s="6" t="s">
        <v>26</v>
      </c>
      <c r="G90" s="6" t="s">
        <v>26</v>
      </c>
      <c r="H90" s="7" t="s">
        <v>35</v>
      </c>
      <c r="I90" s="8">
        <f t="shared" ref="I90:J93" si="9">I98</f>
        <v>5228449</v>
      </c>
      <c r="J90" s="8">
        <f t="shared" si="9"/>
        <v>2467721</v>
      </c>
      <c r="K90" s="10">
        <v>0</v>
      </c>
      <c r="L90" s="10">
        <f>L98</f>
        <v>0</v>
      </c>
      <c r="M90" s="9">
        <f>I90+J90+K90+L90</f>
        <v>7696170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7696170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49</v>
      </c>
      <c r="C91" s="6" t="s">
        <v>51</v>
      </c>
      <c r="D91" s="6" t="s">
        <v>53</v>
      </c>
      <c r="E91" s="6" t="s">
        <v>55</v>
      </c>
      <c r="F91" s="6" t="s">
        <v>26</v>
      </c>
      <c r="G91" s="6" t="s">
        <v>26</v>
      </c>
      <c r="H91" s="7" t="s">
        <v>36</v>
      </c>
      <c r="I91" s="8">
        <f t="shared" si="9"/>
        <v>3887212.51</v>
      </c>
      <c r="J91" s="8">
        <f t="shared" si="9"/>
        <v>823257.12999999989</v>
      </c>
      <c r="K91" s="10">
        <v>0</v>
      </c>
      <c r="L91" s="10">
        <f>L99</f>
        <v>0</v>
      </c>
      <c r="M91" s="9">
        <f>I91+J91+K91+L91</f>
        <v>4710469.6399999997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4710469.6399999997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49</v>
      </c>
      <c r="C92" s="6" t="s">
        <v>51</v>
      </c>
      <c r="D92" s="6" t="s">
        <v>53</v>
      </c>
      <c r="E92" s="6" t="s">
        <v>55</v>
      </c>
      <c r="F92" s="6" t="s">
        <v>26</v>
      </c>
      <c r="G92" s="6" t="s">
        <v>26</v>
      </c>
      <c r="H92" s="7" t="s">
        <v>37</v>
      </c>
      <c r="I92" s="8">
        <f t="shared" si="9"/>
        <v>150218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150218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150218</v>
      </c>
      <c r="T92" s="11">
        <f>M92/S92*100</f>
        <v>100</v>
      </c>
      <c r="U92" s="10">
        <v>0</v>
      </c>
      <c r="V92" s="10">
        <f>O92/S92*100</f>
        <v>0</v>
      </c>
      <c r="W92" s="1"/>
    </row>
    <row r="93" spans="1:23" ht="15" customHeight="1">
      <c r="A93" s="1"/>
      <c r="B93" s="5" t="s">
        <v>49</v>
      </c>
      <c r="C93" s="6" t="s">
        <v>51</v>
      </c>
      <c r="D93" s="6" t="s">
        <v>53</v>
      </c>
      <c r="E93" s="6" t="s">
        <v>55</v>
      </c>
      <c r="F93" s="6" t="s">
        <v>26</v>
      </c>
      <c r="G93" s="6" t="s">
        <v>26</v>
      </c>
      <c r="H93" s="7" t="s">
        <v>38</v>
      </c>
      <c r="I93" s="8">
        <f t="shared" si="9"/>
        <v>3736994.5099999993</v>
      </c>
      <c r="J93" s="8">
        <f t="shared" si="9"/>
        <v>823257.13</v>
      </c>
      <c r="K93" s="10">
        <v>0</v>
      </c>
      <c r="L93" s="10">
        <f>L101</f>
        <v>0</v>
      </c>
      <c r="M93" s="9">
        <f>I93+J93+K93+L93</f>
        <v>4560251.6399999997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4560251.6399999997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49</v>
      </c>
      <c r="C94" s="6" t="s">
        <v>51</v>
      </c>
      <c r="D94" s="6" t="s">
        <v>53</v>
      </c>
      <c r="E94" s="6" t="s">
        <v>55</v>
      </c>
      <c r="F94" s="6" t="s">
        <v>26</v>
      </c>
      <c r="G94" s="6" t="s">
        <v>26</v>
      </c>
      <c r="H94" s="7" t="s">
        <v>31</v>
      </c>
      <c r="I94" s="12">
        <f>I93/I90*100</f>
        <v>71.474246186584196</v>
      </c>
      <c r="J94" s="11">
        <f>J93/J90*100</f>
        <v>33.361029468080062</v>
      </c>
      <c r="K94" s="10">
        <v>0</v>
      </c>
      <c r="L94" s="10">
        <v>0</v>
      </c>
      <c r="M94" s="11">
        <f>M93/M90*100</f>
        <v>59.253520127543958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59.253520127543958</v>
      </c>
      <c r="T94" s="11"/>
      <c r="U94" s="10"/>
      <c r="V94" s="10"/>
      <c r="W94" s="1"/>
    </row>
    <row r="95" spans="1:23" ht="15" customHeight="1">
      <c r="A95" s="1"/>
      <c r="B95" s="5" t="s">
        <v>49</v>
      </c>
      <c r="C95" s="6" t="s">
        <v>51</v>
      </c>
      <c r="D95" s="6" t="s">
        <v>53</v>
      </c>
      <c r="E95" s="6" t="s">
        <v>55</v>
      </c>
      <c r="F95" s="6" t="s">
        <v>26</v>
      </c>
      <c r="G95" s="6" t="s">
        <v>26</v>
      </c>
      <c r="H95" s="7" t="s">
        <v>32</v>
      </c>
      <c r="I95" s="12">
        <f>I93/I91*100</f>
        <v>96.135585599872428</v>
      </c>
      <c r="J95" s="11">
        <f>J93/J91*100</f>
        <v>100.00000000000003</v>
      </c>
      <c r="K95" s="10">
        <v>0</v>
      </c>
      <c r="L95" s="10">
        <v>0</v>
      </c>
      <c r="M95" s="11">
        <f>M93/M91*100</f>
        <v>96.810976155659915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96.810976155659915</v>
      </c>
      <c r="T95" s="11"/>
      <c r="U95" s="10"/>
      <c r="V95" s="10"/>
      <c r="W95" s="1"/>
    </row>
    <row r="96" spans="1:23" ht="15" customHeight="1">
      <c r="A96" s="1"/>
      <c r="B96" s="5" t="s">
        <v>26</v>
      </c>
      <c r="C96" s="6" t="s">
        <v>26</v>
      </c>
      <c r="D96" s="6" t="s">
        <v>26</v>
      </c>
      <c r="E96" s="6" t="s">
        <v>26</v>
      </c>
      <c r="F96" s="6" t="s">
        <v>26</v>
      </c>
      <c r="G96" s="6" t="s">
        <v>26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49</v>
      </c>
      <c r="C97" s="6" t="s">
        <v>51</v>
      </c>
      <c r="D97" s="6" t="s">
        <v>53</v>
      </c>
      <c r="E97" s="6" t="s">
        <v>55</v>
      </c>
      <c r="F97" s="6" t="s">
        <v>57</v>
      </c>
      <c r="G97" s="6" t="s">
        <v>26</v>
      </c>
      <c r="H97" s="7" t="s">
        <v>58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49</v>
      </c>
      <c r="C98" s="6" t="s">
        <v>51</v>
      </c>
      <c r="D98" s="6" t="s">
        <v>53</v>
      </c>
      <c r="E98" s="6" t="s">
        <v>55</v>
      </c>
      <c r="F98" s="6" t="s">
        <v>57</v>
      </c>
      <c r="G98" s="6" t="s">
        <v>26</v>
      </c>
      <c r="H98" s="7" t="s">
        <v>35</v>
      </c>
      <c r="I98" s="8">
        <v>5228449</v>
      </c>
      <c r="J98" s="8">
        <v>2467721</v>
      </c>
      <c r="K98" s="10">
        <v>0</v>
      </c>
      <c r="L98" s="10">
        <f>L106</f>
        <v>0</v>
      </c>
      <c r="M98" s="9">
        <f>I98+J98+K98+L98</f>
        <v>7696170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7696170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49</v>
      </c>
      <c r="C99" s="6" t="s">
        <v>51</v>
      </c>
      <c r="D99" s="6" t="s">
        <v>53</v>
      </c>
      <c r="E99" s="6" t="s">
        <v>55</v>
      </c>
      <c r="F99" s="6" t="s">
        <v>57</v>
      </c>
      <c r="G99" s="6" t="s">
        <v>26</v>
      </c>
      <c r="H99" s="7" t="s">
        <v>36</v>
      </c>
      <c r="I99" s="8">
        <v>3887212.51</v>
      </c>
      <c r="J99" s="8">
        <v>823257.12999999989</v>
      </c>
      <c r="K99" s="10">
        <v>0</v>
      </c>
      <c r="L99" s="10">
        <f>L107</f>
        <v>0</v>
      </c>
      <c r="M99" s="9">
        <f>I99+J99+K99+L99</f>
        <v>4710469.6399999997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4710469.6399999997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49</v>
      </c>
      <c r="C100" s="6" t="s">
        <v>51</v>
      </c>
      <c r="D100" s="6" t="s">
        <v>53</v>
      </c>
      <c r="E100" s="6" t="s">
        <v>55</v>
      </c>
      <c r="F100" s="6" t="s">
        <v>57</v>
      </c>
      <c r="G100" s="6" t="s">
        <v>26</v>
      </c>
      <c r="H100" s="7" t="s">
        <v>37</v>
      </c>
      <c r="I100" s="8">
        <f t="shared" ref="I100:J101" si="10">I108</f>
        <v>150218</v>
      </c>
      <c r="J100" s="8">
        <f t="shared" si="10"/>
        <v>0</v>
      </c>
      <c r="K100" s="10">
        <v>0</v>
      </c>
      <c r="L100" s="10">
        <f>L108</f>
        <v>0</v>
      </c>
      <c r="M100" s="9">
        <f>I100+J100+K100+L100</f>
        <v>150218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150218</v>
      </c>
      <c r="T100" s="11">
        <f>M100/S100*100</f>
        <v>100</v>
      </c>
      <c r="U100" s="10">
        <v>0</v>
      </c>
      <c r="V100" s="10">
        <f>O100/S100*100</f>
        <v>0</v>
      </c>
      <c r="W100" s="1"/>
    </row>
    <row r="101" spans="1:23" ht="15" customHeight="1">
      <c r="A101" s="1"/>
      <c r="B101" s="5" t="s">
        <v>49</v>
      </c>
      <c r="C101" s="6" t="s">
        <v>51</v>
      </c>
      <c r="D101" s="6" t="s">
        <v>53</v>
      </c>
      <c r="E101" s="6" t="s">
        <v>55</v>
      </c>
      <c r="F101" s="6" t="s">
        <v>57</v>
      </c>
      <c r="G101" s="6" t="s">
        <v>26</v>
      </c>
      <c r="H101" s="7" t="s">
        <v>38</v>
      </c>
      <c r="I101" s="8">
        <f t="shared" si="10"/>
        <v>3736994.5099999993</v>
      </c>
      <c r="J101" s="8">
        <f t="shared" si="10"/>
        <v>823257.13</v>
      </c>
      <c r="K101" s="10">
        <v>0</v>
      </c>
      <c r="L101" s="10">
        <f>L109</f>
        <v>0</v>
      </c>
      <c r="M101" s="9">
        <f>I101+J101+K101+L101</f>
        <v>4560251.6399999997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4560251.6399999997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49</v>
      </c>
      <c r="C102" s="6" t="s">
        <v>51</v>
      </c>
      <c r="D102" s="6" t="s">
        <v>53</v>
      </c>
      <c r="E102" s="6" t="s">
        <v>55</v>
      </c>
      <c r="F102" s="6" t="s">
        <v>57</v>
      </c>
      <c r="G102" s="6" t="s">
        <v>26</v>
      </c>
      <c r="H102" s="7" t="s">
        <v>31</v>
      </c>
      <c r="I102" s="12">
        <f>I101/I98*100</f>
        <v>71.474246186584196</v>
      </c>
      <c r="J102" s="11">
        <f>J101/J98*100</f>
        <v>33.361029468080062</v>
      </c>
      <c r="K102" s="10">
        <v>0</v>
      </c>
      <c r="L102" s="10">
        <v>0</v>
      </c>
      <c r="M102" s="11">
        <f>M101/M98*100</f>
        <v>59.253520127543958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59.253520127543958</v>
      </c>
      <c r="T102" s="11"/>
      <c r="U102" s="10"/>
      <c r="V102" s="10"/>
      <c r="W102" s="1"/>
    </row>
    <row r="103" spans="1:23" ht="15" customHeight="1">
      <c r="A103" s="1"/>
      <c r="B103" s="5" t="s">
        <v>49</v>
      </c>
      <c r="C103" s="6" t="s">
        <v>51</v>
      </c>
      <c r="D103" s="6" t="s">
        <v>53</v>
      </c>
      <c r="E103" s="6" t="s">
        <v>55</v>
      </c>
      <c r="F103" s="6" t="s">
        <v>57</v>
      </c>
      <c r="G103" s="6" t="s">
        <v>26</v>
      </c>
      <c r="H103" s="18" t="s">
        <v>32</v>
      </c>
      <c r="I103" s="19">
        <f>I101/I99*100</f>
        <v>96.135585599872428</v>
      </c>
      <c r="J103" s="20">
        <f>J101/J99*100</f>
        <v>100.00000000000003</v>
      </c>
      <c r="K103" s="15">
        <v>0</v>
      </c>
      <c r="L103" s="10">
        <v>0</v>
      </c>
      <c r="M103" s="11">
        <f>M101/M99*100</f>
        <v>96.810976155659915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96.810976155659915</v>
      </c>
      <c r="T103" s="11"/>
      <c r="U103" s="10"/>
      <c r="V103" s="10"/>
      <c r="W103" s="1"/>
    </row>
    <row r="104" spans="1:23" ht="15" customHeight="1">
      <c r="A104" s="1"/>
      <c r="B104" s="5" t="s">
        <v>26</v>
      </c>
      <c r="C104" s="6" t="s">
        <v>26</v>
      </c>
      <c r="D104" s="6" t="s">
        <v>26</v>
      </c>
      <c r="E104" s="6" t="s">
        <v>26</v>
      </c>
      <c r="F104" s="6" t="s">
        <v>26</v>
      </c>
      <c r="G104" s="6" t="s">
        <v>26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49</v>
      </c>
      <c r="C105" s="6" t="s">
        <v>51</v>
      </c>
      <c r="D105" s="6" t="s">
        <v>53</v>
      </c>
      <c r="E105" s="6" t="s">
        <v>55</v>
      </c>
      <c r="F105" s="6" t="s">
        <v>57</v>
      </c>
      <c r="G105" s="6" t="s">
        <v>47</v>
      </c>
      <c r="H105" s="18" t="s">
        <v>48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49</v>
      </c>
      <c r="C106" s="6" t="s">
        <v>51</v>
      </c>
      <c r="D106" s="6" t="s">
        <v>53</v>
      </c>
      <c r="E106" s="6" t="s">
        <v>55</v>
      </c>
      <c r="F106" s="6" t="s">
        <v>57</v>
      </c>
      <c r="G106" s="6" t="s">
        <v>47</v>
      </c>
      <c r="H106" s="18" t="s">
        <v>35</v>
      </c>
      <c r="I106" s="16">
        <v>11845167</v>
      </c>
      <c r="J106" s="17">
        <v>8567369</v>
      </c>
      <c r="K106" s="15">
        <v>0</v>
      </c>
      <c r="L106" s="10">
        <v>0</v>
      </c>
      <c r="M106" s="9">
        <f>I106+J106+K106+L106</f>
        <v>20412536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20412536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49</v>
      </c>
      <c r="C107" s="6" t="s">
        <v>51</v>
      </c>
      <c r="D107" s="6" t="s">
        <v>53</v>
      </c>
      <c r="E107" s="6" t="s">
        <v>55</v>
      </c>
      <c r="F107" s="6" t="s">
        <v>57</v>
      </c>
      <c r="G107" s="6" t="s">
        <v>47</v>
      </c>
      <c r="H107" s="18" t="s">
        <v>36</v>
      </c>
      <c r="I107" s="16">
        <v>3887212.51</v>
      </c>
      <c r="J107" s="17">
        <v>823257.12999999989</v>
      </c>
      <c r="K107" s="15">
        <v>0</v>
      </c>
      <c r="L107" s="10">
        <v>0</v>
      </c>
      <c r="M107" s="9">
        <f>I107+J107+K107+L107</f>
        <v>4710469.6399999997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4710469.6399999997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49</v>
      </c>
      <c r="C108" s="6" t="s">
        <v>51</v>
      </c>
      <c r="D108" s="6" t="s">
        <v>53</v>
      </c>
      <c r="E108" s="6" t="s">
        <v>55</v>
      </c>
      <c r="F108" s="6" t="s">
        <v>57</v>
      </c>
      <c r="G108" s="6" t="s">
        <v>47</v>
      </c>
      <c r="H108" s="18" t="s">
        <v>37</v>
      </c>
      <c r="I108" s="16">
        <v>150218</v>
      </c>
      <c r="J108" s="17">
        <v>0</v>
      </c>
      <c r="K108" s="15">
        <v>0</v>
      </c>
      <c r="L108" s="10">
        <v>0</v>
      </c>
      <c r="M108" s="9">
        <f>I108+J108+K108+L108</f>
        <v>150218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150218</v>
      </c>
      <c r="T108" s="11">
        <f>M108/S108*100</f>
        <v>100</v>
      </c>
      <c r="U108" s="10">
        <v>0</v>
      </c>
      <c r="V108" s="10">
        <f>O108/S108*100</f>
        <v>0</v>
      </c>
      <c r="W108" s="1"/>
    </row>
    <row r="109" spans="1:23" ht="15" customHeight="1">
      <c r="A109" s="1"/>
      <c r="B109" s="5" t="s">
        <v>49</v>
      </c>
      <c r="C109" s="6" t="s">
        <v>51</v>
      </c>
      <c r="D109" s="6" t="s">
        <v>53</v>
      </c>
      <c r="E109" s="6" t="s">
        <v>55</v>
      </c>
      <c r="F109" s="6" t="s">
        <v>57</v>
      </c>
      <c r="G109" s="6" t="s">
        <v>47</v>
      </c>
      <c r="H109" s="7" t="s">
        <v>38</v>
      </c>
      <c r="I109" s="16">
        <v>3736994.5099999993</v>
      </c>
      <c r="J109" s="17">
        <v>823257.13</v>
      </c>
      <c r="K109" s="10">
        <v>0</v>
      </c>
      <c r="L109" s="10">
        <v>0</v>
      </c>
      <c r="M109" s="9">
        <f>I109+J109+K109+L109</f>
        <v>4560251.6399999997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4560251.6399999997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49</v>
      </c>
      <c r="C110" s="6" t="s">
        <v>51</v>
      </c>
      <c r="D110" s="6" t="s">
        <v>53</v>
      </c>
      <c r="E110" s="6" t="s">
        <v>55</v>
      </c>
      <c r="F110" s="6" t="s">
        <v>57</v>
      </c>
      <c r="G110" s="6" t="s">
        <v>47</v>
      </c>
      <c r="H110" s="7" t="s">
        <v>31</v>
      </c>
      <c r="I110" s="19">
        <f>I109/I106*100</f>
        <v>31.548685721357909</v>
      </c>
      <c r="J110" s="20">
        <f>J109/J106*100</f>
        <v>9.6092176022767326</v>
      </c>
      <c r="K110" s="10">
        <v>0</v>
      </c>
      <c r="L110" s="10">
        <v>0</v>
      </c>
      <c r="M110" s="11">
        <f>M109/M106*100</f>
        <v>22.340446282617698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22.340446282617698</v>
      </c>
      <c r="T110" s="11"/>
      <c r="U110" s="10"/>
      <c r="V110" s="10"/>
      <c r="W110" s="1"/>
    </row>
    <row r="111" spans="1:23" ht="15" customHeight="1">
      <c r="A111" s="1"/>
      <c r="B111" s="5" t="s">
        <v>49</v>
      </c>
      <c r="C111" s="6" t="s">
        <v>51</v>
      </c>
      <c r="D111" s="6" t="s">
        <v>53</v>
      </c>
      <c r="E111" s="6" t="s">
        <v>55</v>
      </c>
      <c r="F111" s="6" t="s">
        <v>57</v>
      </c>
      <c r="G111" s="6" t="s">
        <v>47</v>
      </c>
      <c r="H111" s="7" t="s">
        <v>32</v>
      </c>
      <c r="I111" s="19">
        <f>I109/I107*100</f>
        <v>96.135585599872428</v>
      </c>
      <c r="J111" s="20">
        <f>J109/J107*100</f>
        <v>100.00000000000003</v>
      </c>
      <c r="K111" s="10">
        <v>0</v>
      </c>
      <c r="L111" s="10">
        <v>0</v>
      </c>
      <c r="M111" s="11">
        <f>M109/M107*100</f>
        <v>96.810976155659915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96.810976155659915</v>
      </c>
      <c r="T111" s="11"/>
      <c r="U111" s="10"/>
      <c r="V111" s="10"/>
      <c r="W111" s="1"/>
    </row>
    <row r="112" spans="1:23" ht="15" customHeight="1">
      <c r="A112" s="1"/>
      <c r="B112" s="5" t="s">
        <v>26</v>
      </c>
      <c r="C112" s="6" t="s">
        <v>26</v>
      </c>
      <c r="D112" s="6" t="s">
        <v>26</v>
      </c>
      <c r="E112" s="6" t="s">
        <v>26</v>
      </c>
      <c r="F112" s="6" t="s">
        <v>26</v>
      </c>
      <c r="G112" s="6" t="s">
        <v>26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49</v>
      </c>
      <c r="C113" s="6" t="s">
        <v>51</v>
      </c>
      <c r="D113" s="6" t="s">
        <v>53</v>
      </c>
      <c r="E113" s="6" t="s">
        <v>55</v>
      </c>
      <c r="F113" s="6" t="s">
        <v>59</v>
      </c>
      <c r="G113" s="6" t="s">
        <v>26</v>
      </c>
      <c r="H113" s="7" t="s">
        <v>60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49</v>
      </c>
      <c r="C114" s="6" t="s">
        <v>51</v>
      </c>
      <c r="D114" s="6" t="s">
        <v>53</v>
      </c>
      <c r="E114" s="6" t="s">
        <v>55</v>
      </c>
      <c r="F114" s="6" t="s">
        <v>59</v>
      </c>
      <c r="G114" s="6" t="s">
        <v>26</v>
      </c>
      <c r="H114" s="7" t="s">
        <v>35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49</v>
      </c>
      <c r="C115" s="6" t="s">
        <v>51</v>
      </c>
      <c r="D115" s="6" t="s">
        <v>53</v>
      </c>
      <c r="E115" s="6" t="s">
        <v>55</v>
      </c>
      <c r="F115" s="6" t="s">
        <v>59</v>
      </c>
      <c r="G115" s="6" t="s">
        <v>26</v>
      </c>
      <c r="H115" s="7" t="s">
        <v>36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49</v>
      </c>
      <c r="C116" s="6" t="s">
        <v>51</v>
      </c>
      <c r="D116" s="6" t="s">
        <v>53</v>
      </c>
      <c r="E116" s="6" t="s">
        <v>55</v>
      </c>
      <c r="F116" s="6" t="s">
        <v>59</v>
      </c>
      <c r="G116" s="6" t="s">
        <v>26</v>
      </c>
      <c r="H116" s="7" t="s">
        <v>37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49</v>
      </c>
      <c r="C117" s="6" t="s">
        <v>51</v>
      </c>
      <c r="D117" s="6" t="s">
        <v>53</v>
      </c>
      <c r="E117" s="6" t="s">
        <v>55</v>
      </c>
      <c r="F117" s="6" t="s">
        <v>59</v>
      </c>
      <c r="G117" s="6" t="s">
        <v>26</v>
      </c>
      <c r="H117" s="7" t="s">
        <v>38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49</v>
      </c>
      <c r="C118" s="6" t="s">
        <v>51</v>
      </c>
      <c r="D118" s="6" t="s">
        <v>53</v>
      </c>
      <c r="E118" s="6" t="s">
        <v>55</v>
      </c>
      <c r="F118" s="6" t="s">
        <v>59</v>
      </c>
      <c r="G118" s="6" t="s">
        <v>26</v>
      </c>
      <c r="H118" s="7" t="s">
        <v>31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49</v>
      </c>
      <c r="C119" s="6" t="s">
        <v>51</v>
      </c>
      <c r="D119" s="6" t="s">
        <v>53</v>
      </c>
      <c r="E119" s="6" t="s">
        <v>55</v>
      </c>
      <c r="F119" s="6" t="s">
        <v>59</v>
      </c>
      <c r="G119" s="6" t="s">
        <v>26</v>
      </c>
      <c r="H119" s="7" t="s">
        <v>32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26</v>
      </c>
      <c r="C120" s="6" t="s">
        <v>26</v>
      </c>
      <c r="D120" s="6" t="s">
        <v>26</v>
      </c>
      <c r="E120" s="6" t="s">
        <v>26</v>
      </c>
      <c r="F120" s="6" t="s">
        <v>26</v>
      </c>
      <c r="G120" s="6" t="s">
        <v>26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49</v>
      </c>
      <c r="C121" s="6" t="s">
        <v>51</v>
      </c>
      <c r="D121" s="6" t="s">
        <v>53</v>
      </c>
      <c r="E121" s="6" t="s">
        <v>55</v>
      </c>
      <c r="F121" s="6" t="s">
        <v>59</v>
      </c>
      <c r="G121" s="6" t="s">
        <v>47</v>
      </c>
      <c r="H121" s="7" t="s">
        <v>48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49</v>
      </c>
      <c r="C122" s="6" t="s">
        <v>51</v>
      </c>
      <c r="D122" s="6" t="s">
        <v>53</v>
      </c>
      <c r="E122" s="6" t="s">
        <v>55</v>
      </c>
      <c r="F122" s="6" t="s">
        <v>59</v>
      </c>
      <c r="G122" s="6" t="s">
        <v>47</v>
      </c>
      <c r="H122" s="7" t="s">
        <v>35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49</v>
      </c>
      <c r="C123" s="6" t="s">
        <v>51</v>
      </c>
      <c r="D123" s="6" t="s">
        <v>53</v>
      </c>
      <c r="E123" s="6" t="s">
        <v>55</v>
      </c>
      <c r="F123" s="6" t="s">
        <v>59</v>
      </c>
      <c r="G123" s="6" t="s">
        <v>47</v>
      </c>
      <c r="H123" s="7" t="s">
        <v>36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49</v>
      </c>
      <c r="C124" s="6" t="s">
        <v>51</v>
      </c>
      <c r="D124" s="6" t="s">
        <v>53</v>
      </c>
      <c r="E124" s="6" t="s">
        <v>55</v>
      </c>
      <c r="F124" s="6" t="s">
        <v>59</v>
      </c>
      <c r="G124" s="6" t="s">
        <v>47</v>
      </c>
      <c r="H124" s="7" t="s">
        <v>37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49</v>
      </c>
      <c r="C125" s="6" t="s">
        <v>51</v>
      </c>
      <c r="D125" s="6" t="s">
        <v>53</v>
      </c>
      <c r="E125" s="6" t="s">
        <v>55</v>
      </c>
      <c r="F125" s="6" t="s">
        <v>59</v>
      </c>
      <c r="G125" s="6" t="s">
        <v>47</v>
      </c>
      <c r="H125" s="7" t="s">
        <v>38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49</v>
      </c>
      <c r="C126" s="6" t="s">
        <v>51</v>
      </c>
      <c r="D126" s="6" t="s">
        <v>53</v>
      </c>
      <c r="E126" s="6" t="s">
        <v>55</v>
      </c>
      <c r="F126" s="6" t="s">
        <v>59</v>
      </c>
      <c r="G126" s="6" t="s">
        <v>47</v>
      </c>
      <c r="H126" s="7" t="s">
        <v>31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49</v>
      </c>
      <c r="C127" s="6" t="s">
        <v>51</v>
      </c>
      <c r="D127" s="6" t="s">
        <v>53</v>
      </c>
      <c r="E127" s="6" t="s">
        <v>55</v>
      </c>
      <c r="F127" s="6" t="s">
        <v>59</v>
      </c>
      <c r="G127" s="6" t="s">
        <v>47</v>
      </c>
      <c r="H127" s="7" t="s">
        <v>32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26</v>
      </c>
      <c r="C128" s="6" t="s">
        <v>26</v>
      </c>
      <c r="D128" s="6" t="s">
        <v>26</v>
      </c>
      <c r="E128" s="6" t="s">
        <v>26</v>
      </c>
      <c r="F128" s="6" t="s">
        <v>26</v>
      </c>
      <c r="G128" s="6" t="s">
        <v>26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49</v>
      </c>
      <c r="C129" s="6" t="s">
        <v>51</v>
      </c>
      <c r="D129" s="6" t="s">
        <v>53</v>
      </c>
      <c r="E129" s="6" t="s">
        <v>61</v>
      </c>
      <c r="F129" s="6" t="s">
        <v>26</v>
      </c>
      <c r="G129" s="6" t="s">
        <v>26</v>
      </c>
      <c r="H129" s="7" t="s">
        <v>62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49</v>
      </c>
      <c r="C130" s="6" t="s">
        <v>51</v>
      </c>
      <c r="D130" s="6" t="s">
        <v>53</v>
      </c>
      <c r="E130" s="6" t="s">
        <v>61</v>
      </c>
      <c r="F130" s="6" t="s">
        <v>26</v>
      </c>
      <c r="G130" s="6" t="s">
        <v>26</v>
      </c>
      <c r="H130" s="7" t="s">
        <v>35</v>
      </c>
      <c r="I130" s="8">
        <f t="shared" ref="I130:J133" si="11">I138</f>
        <v>22643851</v>
      </c>
      <c r="J130" s="8">
        <f t="shared" si="11"/>
        <v>28516884</v>
      </c>
      <c r="K130" s="8"/>
      <c r="L130" s="8">
        <f>L138</f>
        <v>0</v>
      </c>
      <c r="M130" s="9">
        <f>I130+J130+K130+L130</f>
        <v>51160735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51160735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49</v>
      </c>
      <c r="C131" s="6" t="s">
        <v>51</v>
      </c>
      <c r="D131" s="6" t="s">
        <v>53</v>
      </c>
      <c r="E131" s="6" t="s">
        <v>61</v>
      </c>
      <c r="F131" s="6" t="s">
        <v>26</v>
      </c>
      <c r="G131" s="6" t="s">
        <v>26</v>
      </c>
      <c r="H131" s="7" t="s">
        <v>36</v>
      </c>
      <c r="I131" s="8">
        <f t="shared" si="11"/>
        <v>18136574.43</v>
      </c>
      <c r="J131" s="8">
        <f t="shared" si="11"/>
        <v>6840213.8600000003</v>
      </c>
      <c r="K131" s="8"/>
      <c r="L131" s="8">
        <f>L139</f>
        <v>0</v>
      </c>
      <c r="M131" s="9">
        <f>I131+J131+K131+L131</f>
        <v>24976788.289999999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24976788.289999999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49</v>
      </c>
      <c r="C132" s="6" t="s">
        <v>51</v>
      </c>
      <c r="D132" s="6" t="s">
        <v>53</v>
      </c>
      <c r="E132" s="6" t="s">
        <v>61</v>
      </c>
      <c r="F132" s="6" t="s">
        <v>26</v>
      </c>
      <c r="G132" s="6" t="s">
        <v>26</v>
      </c>
      <c r="H132" s="7" t="s">
        <v>37</v>
      </c>
      <c r="I132" s="8">
        <f t="shared" si="11"/>
        <v>643885</v>
      </c>
      <c r="J132" s="8">
        <f t="shared" si="11"/>
        <v>0</v>
      </c>
      <c r="K132" s="8"/>
      <c r="L132" s="8">
        <f>L140</f>
        <v>0</v>
      </c>
      <c r="M132" s="9">
        <f>I132+J132+K132+L132</f>
        <v>643885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643885</v>
      </c>
      <c r="T132" s="11">
        <f>M132/S132*100</f>
        <v>100</v>
      </c>
      <c r="U132" s="10">
        <v>0</v>
      </c>
      <c r="V132" s="11">
        <f>R132/S132*100</f>
        <v>0</v>
      </c>
      <c r="W132" s="1"/>
    </row>
    <row r="133" spans="1:23" ht="15" customHeight="1">
      <c r="A133" s="1"/>
      <c r="B133" s="5" t="s">
        <v>49</v>
      </c>
      <c r="C133" s="6" t="s">
        <v>51</v>
      </c>
      <c r="D133" s="6" t="s">
        <v>53</v>
      </c>
      <c r="E133" s="6" t="s">
        <v>61</v>
      </c>
      <c r="F133" s="6" t="s">
        <v>26</v>
      </c>
      <c r="G133" s="6" t="s">
        <v>26</v>
      </c>
      <c r="H133" s="7" t="s">
        <v>38</v>
      </c>
      <c r="I133" s="8">
        <f t="shared" si="11"/>
        <v>16309019.360000003</v>
      </c>
      <c r="J133" s="8">
        <f t="shared" si="11"/>
        <v>6817710.5699999994</v>
      </c>
      <c r="K133" s="8"/>
      <c r="L133" s="8">
        <f>L141</f>
        <v>0</v>
      </c>
      <c r="M133" s="9">
        <f>I133+J133+K133+L133</f>
        <v>23126729.930000003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23126729.930000003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49</v>
      </c>
      <c r="C134" s="6" t="s">
        <v>51</v>
      </c>
      <c r="D134" s="6" t="s">
        <v>53</v>
      </c>
      <c r="E134" s="6" t="s">
        <v>61</v>
      </c>
      <c r="F134" s="6" t="s">
        <v>26</v>
      </c>
      <c r="G134" s="6" t="s">
        <v>26</v>
      </c>
      <c r="H134" s="7" t="s">
        <v>31</v>
      </c>
      <c r="I134" s="12">
        <f>I133/I130*100</f>
        <v>72.024053505739829</v>
      </c>
      <c r="J134" s="11">
        <f>J133/J130*100</f>
        <v>23.907628091484327</v>
      </c>
      <c r="K134" s="11"/>
      <c r="L134" s="11">
        <v>0</v>
      </c>
      <c r="M134" s="11">
        <f>M133/M130*100</f>
        <v>45.204061141811202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45.204061141811202</v>
      </c>
      <c r="T134" s="11"/>
      <c r="U134" s="10"/>
      <c r="V134" s="10"/>
      <c r="W134" s="1"/>
    </row>
    <row r="135" spans="1:23" ht="15" customHeight="1">
      <c r="A135" s="1"/>
      <c r="B135" s="5" t="s">
        <v>49</v>
      </c>
      <c r="C135" s="6" t="s">
        <v>51</v>
      </c>
      <c r="D135" s="6" t="s">
        <v>53</v>
      </c>
      <c r="E135" s="6" t="s">
        <v>61</v>
      </c>
      <c r="F135" s="6" t="s">
        <v>26</v>
      </c>
      <c r="G135" s="6" t="s">
        <v>26</v>
      </c>
      <c r="H135" s="7" t="s">
        <v>32</v>
      </c>
      <c r="I135" s="12">
        <f>I133/I131*100</f>
        <v>89.923372370820985</v>
      </c>
      <c r="J135" s="11">
        <f>J133/J131*100</f>
        <v>99.67101481824136</v>
      </c>
      <c r="K135" s="11"/>
      <c r="L135" s="11" t="e">
        <f>L133/L131*100</f>
        <v>#DIV/0!</v>
      </c>
      <c r="M135" s="11">
        <f>M133/M131*100</f>
        <v>92.592889291772124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92.592889291772124</v>
      </c>
      <c r="T135" s="11"/>
      <c r="U135" s="10"/>
      <c r="V135" s="10"/>
      <c r="W135" s="1"/>
    </row>
    <row r="136" spans="1:23" ht="15" customHeight="1">
      <c r="A136" s="1"/>
      <c r="B136" s="5" t="s">
        <v>26</v>
      </c>
      <c r="C136" s="6" t="s">
        <v>26</v>
      </c>
      <c r="D136" s="6" t="s">
        <v>26</v>
      </c>
      <c r="E136" s="6" t="s">
        <v>26</v>
      </c>
      <c r="F136" s="6" t="s">
        <v>26</v>
      </c>
      <c r="G136" s="6" t="s">
        <v>26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49</v>
      </c>
      <c r="C137" s="6" t="s">
        <v>51</v>
      </c>
      <c r="D137" s="6" t="s">
        <v>53</v>
      </c>
      <c r="E137" s="6" t="s">
        <v>61</v>
      </c>
      <c r="F137" s="6" t="s">
        <v>63</v>
      </c>
      <c r="G137" s="6" t="s">
        <v>26</v>
      </c>
      <c r="H137" s="7" t="s">
        <v>64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49</v>
      </c>
      <c r="C138" s="6" t="s">
        <v>51</v>
      </c>
      <c r="D138" s="6" t="s">
        <v>53</v>
      </c>
      <c r="E138" s="6" t="s">
        <v>61</v>
      </c>
      <c r="F138" s="6" t="s">
        <v>63</v>
      </c>
      <c r="G138" s="6" t="s">
        <v>26</v>
      </c>
      <c r="H138" s="7" t="s">
        <v>35</v>
      </c>
      <c r="I138" s="8">
        <f t="shared" ref="I138:J141" si="12">I146</f>
        <v>22643851</v>
      </c>
      <c r="J138" s="8">
        <f t="shared" si="12"/>
        <v>28516884</v>
      </c>
      <c r="K138" s="8"/>
      <c r="L138" s="8">
        <f>L146</f>
        <v>0</v>
      </c>
      <c r="M138" s="9">
        <f>I138+J138+K138+L138</f>
        <v>51160735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51160735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49</v>
      </c>
      <c r="C139" s="6" t="s">
        <v>51</v>
      </c>
      <c r="D139" s="6" t="s">
        <v>53</v>
      </c>
      <c r="E139" s="6" t="s">
        <v>61</v>
      </c>
      <c r="F139" s="6" t="s">
        <v>63</v>
      </c>
      <c r="G139" s="6" t="s">
        <v>26</v>
      </c>
      <c r="H139" s="7" t="s">
        <v>36</v>
      </c>
      <c r="I139" s="8">
        <f t="shared" si="12"/>
        <v>18136574.43</v>
      </c>
      <c r="J139" s="8">
        <f t="shared" si="12"/>
        <v>6840213.8600000003</v>
      </c>
      <c r="K139" s="8"/>
      <c r="L139" s="8">
        <f>L147</f>
        <v>0</v>
      </c>
      <c r="M139" s="9">
        <f>I139+J139+K139+L139</f>
        <v>24976788.289999999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24976788.289999999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49</v>
      </c>
      <c r="C140" s="6" t="s">
        <v>51</v>
      </c>
      <c r="D140" s="6" t="s">
        <v>53</v>
      </c>
      <c r="E140" s="6" t="s">
        <v>61</v>
      </c>
      <c r="F140" s="6" t="s">
        <v>63</v>
      </c>
      <c r="G140" s="6" t="s">
        <v>26</v>
      </c>
      <c r="H140" s="7" t="s">
        <v>37</v>
      </c>
      <c r="I140" s="8">
        <f t="shared" si="12"/>
        <v>643885</v>
      </c>
      <c r="J140" s="8">
        <f t="shared" si="12"/>
        <v>0</v>
      </c>
      <c r="K140" s="8"/>
      <c r="L140" s="8">
        <f>L148</f>
        <v>0</v>
      </c>
      <c r="M140" s="9">
        <f>I140+J140+K140+L140</f>
        <v>643885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643885</v>
      </c>
      <c r="T140" s="11">
        <f>M140/S140*100</f>
        <v>100</v>
      </c>
      <c r="U140" s="10">
        <v>0</v>
      </c>
      <c r="V140" s="11">
        <f>R140/S140*100</f>
        <v>0</v>
      </c>
      <c r="W140" s="1"/>
    </row>
    <row r="141" spans="1:23" ht="15" customHeight="1">
      <c r="A141" s="1"/>
      <c r="B141" s="5" t="s">
        <v>49</v>
      </c>
      <c r="C141" s="6" t="s">
        <v>51</v>
      </c>
      <c r="D141" s="6" t="s">
        <v>53</v>
      </c>
      <c r="E141" s="6" t="s">
        <v>61</v>
      </c>
      <c r="F141" s="6" t="s">
        <v>63</v>
      </c>
      <c r="G141" s="6" t="s">
        <v>26</v>
      </c>
      <c r="H141" s="7" t="s">
        <v>38</v>
      </c>
      <c r="I141" s="8">
        <f t="shared" si="12"/>
        <v>16309019.360000003</v>
      </c>
      <c r="J141" s="8">
        <f t="shared" si="12"/>
        <v>6817710.5699999994</v>
      </c>
      <c r="K141" s="8"/>
      <c r="L141" s="8">
        <f>L149</f>
        <v>0</v>
      </c>
      <c r="M141" s="9">
        <f>I141+J141+K141+L141</f>
        <v>23126729.930000003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23126729.930000003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49</v>
      </c>
      <c r="C142" s="6" t="s">
        <v>51</v>
      </c>
      <c r="D142" s="6" t="s">
        <v>53</v>
      </c>
      <c r="E142" s="6" t="s">
        <v>61</v>
      </c>
      <c r="F142" s="6" t="s">
        <v>63</v>
      </c>
      <c r="G142" s="6" t="s">
        <v>26</v>
      </c>
      <c r="H142" s="7" t="s">
        <v>31</v>
      </c>
      <c r="I142" s="12">
        <f>I141/I138*100</f>
        <v>72.024053505739829</v>
      </c>
      <c r="J142" s="11">
        <f>J141/J138*100</f>
        <v>23.907628091484327</v>
      </c>
      <c r="K142" s="11"/>
      <c r="L142" s="11">
        <v>0</v>
      </c>
      <c r="M142" s="11">
        <f>M141/M138*100</f>
        <v>45.204061141811202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45.204061141811202</v>
      </c>
      <c r="T142" s="11"/>
      <c r="U142" s="10"/>
      <c r="V142" s="10"/>
      <c r="W142" s="1"/>
    </row>
    <row r="143" spans="1:23" ht="15" customHeight="1">
      <c r="A143" s="1"/>
      <c r="B143" s="5" t="s">
        <v>49</v>
      </c>
      <c r="C143" s="6" t="s">
        <v>51</v>
      </c>
      <c r="D143" s="6" t="s">
        <v>53</v>
      </c>
      <c r="E143" s="6" t="s">
        <v>61</v>
      </c>
      <c r="F143" s="6" t="s">
        <v>63</v>
      </c>
      <c r="G143" s="6" t="s">
        <v>26</v>
      </c>
      <c r="H143" s="7" t="s">
        <v>32</v>
      </c>
      <c r="I143" s="12">
        <f>I141/I139*100</f>
        <v>89.923372370820985</v>
      </c>
      <c r="J143" s="11">
        <f>J141/J139*100</f>
        <v>99.67101481824136</v>
      </c>
      <c r="K143" s="11"/>
      <c r="L143" s="11" t="e">
        <f>L141/L139*100</f>
        <v>#DIV/0!</v>
      </c>
      <c r="M143" s="11">
        <f>M141/M139*100</f>
        <v>92.592889291772124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92.592889291772124</v>
      </c>
      <c r="T143" s="11"/>
      <c r="U143" s="10"/>
      <c r="V143" s="10"/>
      <c r="W143" s="1"/>
    </row>
    <row r="144" spans="1:23" ht="15" customHeight="1">
      <c r="A144" s="1"/>
      <c r="B144" s="5" t="s">
        <v>26</v>
      </c>
      <c r="C144" s="6" t="s">
        <v>26</v>
      </c>
      <c r="D144" s="6" t="s">
        <v>26</v>
      </c>
      <c r="E144" s="6" t="s">
        <v>26</v>
      </c>
      <c r="F144" s="6" t="s">
        <v>26</v>
      </c>
      <c r="G144" s="6" t="s">
        <v>26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49</v>
      </c>
      <c r="C145" s="6" t="s">
        <v>51</v>
      </c>
      <c r="D145" s="6" t="s">
        <v>53</v>
      </c>
      <c r="E145" s="6" t="s">
        <v>61</v>
      </c>
      <c r="F145" s="6" t="s">
        <v>63</v>
      </c>
      <c r="G145" s="6" t="s">
        <v>47</v>
      </c>
      <c r="H145" s="7" t="s">
        <v>48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49</v>
      </c>
      <c r="C146" s="6" t="s">
        <v>51</v>
      </c>
      <c r="D146" s="6" t="s">
        <v>53</v>
      </c>
      <c r="E146" s="6" t="s">
        <v>61</v>
      </c>
      <c r="F146" s="6" t="s">
        <v>63</v>
      </c>
      <c r="G146" s="6" t="s">
        <v>47</v>
      </c>
      <c r="H146" s="7" t="s">
        <v>35</v>
      </c>
      <c r="I146" s="16">
        <v>22643851</v>
      </c>
      <c r="J146" s="17">
        <v>28516884</v>
      </c>
      <c r="K146" s="15">
        <v>0</v>
      </c>
      <c r="L146" s="9">
        <v>0</v>
      </c>
      <c r="M146" s="9">
        <f>I146+J146+K146+L146</f>
        <v>51160735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51160735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49</v>
      </c>
      <c r="C147" s="6" t="s">
        <v>51</v>
      </c>
      <c r="D147" s="6" t="s">
        <v>53</v>
      </c>
      <c r="E147" s="6" t="s">
        <v>61</v>
      </c>
      <c r="F147" s="6" t="s">
        <v>63</v>
      </c>
      <c r="G147" s="6" t="s">
        <v>47</v>
      </c>
      <c r="H147" s="7" t="s">
        <v>36</v>
      </c>
      <c r="I147" s="16">
        <v>18136574.43</v>
      </c>
      <c r="J147" s="17">
        <v>6840213.8600000003</v>
      </c>
      <c r="K147" s="15">
        <v>0</v>
      </c>
      <c r="L147" s="9">
        <v>0</v>
      </c>
      <c r="M147" s="9">
        <f>I147+J147+K147+L147</f>
        <v>24976788.289999999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24976788.289999999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49</v>
      </c>
      <c r="C148" s="6" t="s">
        <v>51</v>
      </c>
      <c r="D148" s="6" t="s">
        <v>53</v>
      </c>
      <c r="E148" s="6" t="s">
        <v>61</v>
      </c>
      <c r="F148" s="6" t="s">
        <v>63</v>
      </c>
      <c r="G148" s="6" t="s">
        <v>47</v>
      </c>
      <c r="H148" s="7" t="s">
        <v>37</v>
      </c>
      <c r="I148" s="16">
        <v>643885</v>
      </c>
      <c r="J148" s="17">
        <v>0</v>
      </c>
      <c r="K148" s="15">
        <v>0</v>
      </c>
      <c r="L148" s="9">
        <v>0</v>
      </c>
      <c r="M148" s="9">
        <f>I148+J148+K148+L148</f>
        <v>643885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643885</v>
      </c>
      <c r="T148" s="11">
        <f>M148/S148*100</f>
        <v>100</v>
      </c>
      <c r="U148" s="10">
        <v>0</v>
      </c>
      <c r="V148" s="11">
        <f>R148/S148*100</f>
        <v>0</v>
      </c>
      <c r="W148" s="1"/>
    </row>
    <row r="149" spans="1:23" ht="15" customHeight="1">
      <c r="A149" s="1"/>
      <c r="B149" s="5" t="s">
        <v>49</v>
      </c>
      <c r="C149" s="6" t="s">
        <v>51</v>
      </c>
      <c r="D149" s="6" t="s">
        <v>53</v>
      </c>
      <c r="E149" s="6" t="s">
        <v>61</v>
      </c>
      <c r="F149" s="6" t="s">
        <v>63</v>
      </c>
      <c r="G149" s="6" t="s">
        <v>47</v>
      </c>
      <c r="H149" s="7" t="s">
        <v>38</v>
      </c>
      <c r="I149" s="16">
        <v>16309019.360000003</v>
      </c>
      <c r="J149" s="17">
        <v>6817710.5699999994</v>
      </c>
      <c r="K149" s="15">
        <v>0</v>
      </c>
      <c r="L149" s="9">
        <v>0</v>
      </c>
      <c r="M149" s="9">
        <f>I149+J149+K149+L149</f>
        <v>23126729.930000003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23126729.930000003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49</v>
      </c>
      <c r="C150" s="6" t="s">
        <v>51</v>
      </c>
      <c r="D150" s="6" t="s">
        <v>53</v>
      </c>
      <c r="E150" s="6" t="s">
        <v>61</v>
      </c>
      <c r="F150" s="6" t="s">
        <v>63</v>
      </c>
      <c r="G150" s="6" t="s">
        <v>47</v>
      </c>
      <c r="H150" s="7" t="s">
        <v>31</v>
      </c>
      <c r="I150" s="12">
        <f>I149/I146*100</f>
        <v>72.024053505739829</v>
      </c>
      <c r="J150" s="11">
        <f>J149/J146*100</f>
        <v>23.907628091484327</v>
      </c>
      <c r="K150" s="10">
        <v>0</v>
      </c>
      <c r="L150" s="11">
        <v>0</v>
      </c>
      <c r="M150" s="11">
        <f>M149/M146*100</f>
        <v>45.204061141811202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45.204061141811202</v>
      </c>
      <c r="T150" s="11"/>
      <c r="U150" s="10"/>
      <c r="V150" s="10"/>
      <c r="W150" s="1"/>
    </row>
    <row r="151" spans="1:23" ht="15" customHeight="1">
      <c r="A151" s="1"/>
      <c r="B151" s="5" t="s">
        <v>49</v>
      </c>
      <c r="C151" s="6" t="s">
        <v>51</v>
      </c>
      <c r="D151" s="6" t="s">
        <v>53</v>
      </c>
      <c r="E151" s="6" t="s">
        <v>61</v>
      </c>
      <c r="F151" s="6" t="s">
        <v>63</v>
      </c>
      <c r="G151" s="6" t="s">
        <v>47</v>
      </c>
      <c r="H151" s="7" t="s">
        <v>32</v>
      </c>
      <c r="I151" s="12">
        <f>I149/I147*100</f>
        <v>89.923372370820985</v>
      </c>
      <c r="J151" s="11">
        <f>J149/J147*100</f>
        <v>99.67101481824136</v>
      </c>
      <c r="K151" s="10">
        <v>0</v>
      </c>
      <c r="L151" s="11" t="e">
        <f>L149/L147*100</f>
        <v>#DIV/0!</v>
      </c>
      <c r="M151" s="11">
        <f>M149/M147*100</f>
        <v>92.592889291772124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92.592889291772124</v>
      </c>
      <c r="T151" s="11"/>
      <c r="U151" s="10"/>
      <c r="V151" s="10"/>
      <c r="W151" s="1"/>
    </row>
    <row r="152" spans="1:23" ht="0.95" customHeight="1">
      <c r="A152" s="1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1"/>
    </row>
    <row r="153" spans="1:23" ht="33" customHeight="1">
      <c r="A153" s="1"/>
      <c r="B153" s="1"/>
      <c r="C153" s="27" t="s">
        <v>65</v>
      </c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  <mergeCell ref="N7:N9"/>
    <mergeCell ref="O7:R7"/>
    <mergeCell ref="S8:S9"/>
    <mergeCell ref="T8:V8"/>
    <mergeCell ref="H7:H9"/>
    <mergeCell ref="I7:M7"/>
    <mergeCell ref="B2:V2"/>
    <mergeCell ref="B3:V3"/>
    <mergeCell ref="B4:V4"/>
    <mergeCell ref="B5:V5"/>
    <mergeCell ref="B6:V6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B61086-68BE-4D2A-BC16-CB7F59026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60706-6EAF-4E54-A697-5422CBE6072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2021-04-21T17:48:31Z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