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C:\Users\enrique.mora\Documents\EMM\2022\Informes de auteridad\2019\"/>
    </mc:Choice>
  </mc:AlternateContent>
  <xr:revisionPtr revIDLastSave="0" documentId="8_{60F8A516-6F79-433F-A480-50C67FE2D110}" xr6:coauthVersionLast="45" xr6:coauthVersionMax="45" xr10:uidLastSave="{00000000-0000-0000-0000-000000000000}"/>
  <bookViews>
    <workbookView xWindow="-120" yWindow="-120" windowWidth="29040" windowHeight="15840" xr2:uid="{00000000-000D-0000-FFFF-FFFF00000000}"/>
  </bookViews>
  <sheets>
    <sheet name="Institución" sheetId="7" r:id="rId1"/>
    <sheet name="I. Clasificación económica" sheetId="1" r:id="rId2"/>
    <sheet name="II. Concepto gasto" sheetId="2" r:id="rId3"/>
    <sheet name="III. Plazas Estructura Org" sheetId="3" r:id="rId4"/>
    <sheet name="IV Costo Estructura" sheetId="4" r:id="rId5"/>
    <sheet name="V- Contrataciones" sheetId="5" r:id="rId6"/>
    <sheet name="VI. Comisiones y Viáticos" sheetId="6" r:id="rId7"/>
    <sheet name="Indicador 1" sheetId="8" r:id="rId8"/>
    <sheet name="Indicador 2" sheetId="9" r:id="rId9"/>
    <sheet name="Indicador 3" sheetId="10" r:id="rId10"/>
    <sheet name="Indicador 4" sheetId="11" r:id="rId11"/>
    <sheet name="Indicador 5" sheetId="13" r:id="rId12"/>
    <sheet name="Indicador 6" sheetId="14" r:id="rId13"/>
    <sheet name="Indicador 7" sheetId="15" r:id="rId14"/>
    <sheet name="Indicador 8" sheetId="17"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C8" i="4" l="1"/>
  <c r="C11" i="4"/>
  <c r="C8" i="3"/>
  <c r="D11" i="3"/>
  <c r="D8" i="3"/>
  <c r="D11" i="4"/>
  <c r="D8" i="4"/>
  <c r="G6" i="6" l="1"/>
  <c r="H6" i="5"/>
  <c r="G6" i="5"/>
  <c r="C6" i="5"/>
  <c r="Q9" i="5"/>
  <c r="Q8" i="5"/>
  <c r="Q7" i="5"/>
  <c r="I6" i="5"/>
  <c r="E6" i="5"/>
  <c r="D7" i="4"/>
  <c r="C7" i="4"/>
  <c r="L14" i="4"/>
  <c r="L13" i="4"/>
  <c r="L12" i="4"/>
  <c r="L11" i="4"/>
  <c r="L10" i="4"/>
  <c r="L9" i="4"/>
  <c r="L8" i="4"/>
  <c r="D7" i="3"/>
  <c r="L15" i="3"/>
  <c r="L14" i="3"/>
  <c r="L13" i="3"/>
  <c r="L12" i="3"/>
  <c r="L10" i="3"/>
  <c r="L9" i="3"/>
  <c r="L8" i="3"/>
  <c r="C11" i="3"/>
  <c r="L11" i="3" s="1"/>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D10" i="2"/>
  <c r="C10" i="2"/>
  <c r="D8" i="1"/>
  <c r="C8" i="1"/>
  <c r="L16" i="1"/>
  <c r="L15" i="1"/>
  <c r="L14" i="1"/>
  <c r="L12" i="1"/>
  <c r="L11" i="1"/>
  <c r="L10" i="1"/>
  <c r="L9" i="1"/>
  <c r="D8" i="5" l="1"/>
  <c r="R8" i="5" s="1"/>
  <c r="D7" i="5"/>
  <c r="D9" i="5"/>
  <c r="R9" i="5" s="1"/>
  <c r="Q6" i="5"/>
  <c r="C7" i="3"/>
  <c r="L7" i="3" s="1"/>
  <c r="L8" i="1"/>
  <c r="L10" i="2"/>
  <c r="L7" i="4"/>
  <c r="D6" i="5" l="1"/>
  <c r="R6" i="5" s="1"/>
  <c r="R7" i="5"/>
  <c r="B7" i="17"/>
  <c r="A1" i="17" l="1"/>
  <c r="B7" i="15"/>
  <c r="B7" i="14"/>
  <c r="B7" i="13"/>
  <c r="B7" i="11"/>
  <c r="B7" i="10"/>
  <c r="B7" i="9"/>
  <c r="B7" i="8"/>
  <c r="A1" i="9" l="1"/>
  <c r="A1" i="15"/>
  <c r="A1" i="14"/>
  <c r="A1" i="13"/>
  <c r="A1" i="11"/>
  <c r="A1" i="10"/>
  <c r="A1" i="8" l="1"/>
  <c r="A1" i="6" l="1"/>
  <c r="A1" i="5"/>
  <c r="A1" i="4"/>
  <c r="A1" i="3"/>
  <c r="A1" i="2"/>
  <c r="A1" i="1"/>
  <c r="I10" i="2"/>
  <c r="H10" i="2"/>
  <c r="G10" i="2"/>
  <c r="F10" i="2"/>
  <c r="E10" i="2"/>
  <c r="I13" i="1"/>
  <c r="I7" i="1" s="1"/>
  <c r="H13" i="1"/>
  <c r="G13" i="1"/>
  <c r="F13" i="1"/>
  <c r="E13" i="1"/>
  <c r="D13" i="1"/>
  <c r="D7" i="1" s="1"/>
  <c r="C13" i="1"/>
  <c r="L13" i="1" l="1"/>
  <c r="C7" i="1"/>
  <c r="L7" i="1" s="1"/>
  <c r="H7" i="1"/>
  <c r="E7" i="1"/>
  <c r="F7" i="1"/>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83083</author>
  </authors>
  <commentList>
    <comment ref="C2" authorId="0" shapeId="0" xr:uid="{B4BB286E-259A-4AE1-B926-07401C3C6671}">
      <text>
        <r>
          <rPr>
            <b/>
            <sz val="9"/>
            <color indexed="81"/>
            <rFont val="Tahoma"/>
            <family val="2"/>
          </rPr>
          <t>Seleccionar la institución correspondiente de la lista desplegable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53A1E7E-50F1-4C77-A1CD-0B5F33B122AB}" keepAlive="1" name="Consulta - Tabla1" description="Conexión a la consulta 'Tabla1' en el libro." type="5" refreshedVersion="6" background="1">
    <dbPr connection="Provider=Microsoft.Mashup.OleDb.1;Data Source=$Workbook$;Location=Tabla1;Extended Properties=&quot;&quot;" command="SELECT * FROM [Tabla1]"/>
  </connection>
</connections>
</file>

<file path=xl/sharedStrings.xml><?xml version="1.0" encoding="utf-8"?>
<sst xmlns="http://schemas.openxmlformats.org/spreadsheetml/2006/main" count="832" uniqueCount="702">
  <si>
    <t>Clasificación Económica</t>
  </si>
  <si>
    <t>Concepto</t>
  </si>
  <si>
    <t xml:space="preserve">Presupuesto Ejercido </t>
  </si>
  <si>
    <t>(millones de pesos)</t>
  </si>
  <si>
    <r>
      <t>Variación Porcentual Real del Último Año Reportado con respecto a los años anteriores</t>
    </r>
    <r>
      <rPr>
        <b/>
        <vertAlign val="superscript"/>
        <sz val="7"/>
        <color rgb="FFFFFFFF"/>
        <rFont val="Montserrat"/>
      </rPr>
      <t>1</t>
    </r>
  </si>
  <si>
    <t>Último año administración previa</t>
  </si>
  <si>
    <t>Administración vigente*</t>
  </si>
  <si>
    <t>Vs. Último año administración previa</t>
  </si>
  <si>
    <t>Vs años anteriores de la administración vigente*</t>
  </si>
  <si>
    <t xml:space="preserve">Primer año </t>
  </si>
  <si>
    <t>Segundo año</t>
  </si>
  <si>
    <t>Tercer año</t>
  </si>
  <si>
    <t>Cuarto año</t>
  </si>
  <si>
    <t>Quinto año</t>
  </si>
  <si>
    <t>Último año</t>
  </si>
  <si>
    <t>Primer año</t>
  </si>
  <si>
    <t>Total</t>
  </si>
  <si>
    <t>Gasto Corriente</t>
  </si>
  <si>
    <t>Servicios Personales</t>
  </si>
  <si>
    <t>Gastos de Operación</t>
  </si>
  <si>
    <t>Subsidios</t>
  </si>
  <si>
    <t>Otros gastos corrientes</t>
  </si>
  <si>
    <t>Gasto de Inversión</t>
  </si>
  <si>
    <t>Inversión Física</t>
  </si>
  <si>
    <t>Otros gastos de inversión</t>
  </si>
  <si>
    <t>Concepto de Gasto</t>
  </si>
  <si>
    <t>Partida Específica</t>
  </si>
  <si>
    <t>de Gasto</t>
  </si>
  <si>
    <t>Presupuesto Ejercido</t>
  </si>
  <si>
    <t xml:space="preserve">Primer </t>
  </si>
  <si>
    <t xml:space="preserve">año </t>
  </si>
  <si>
    <t xml:space="preserve">Segundo </t>
  </si>
  <si>
    <t>año</t>
  </si>
  <si>
    <t xml:space="preserve">Tercer </t>
  </si>
  <si>
    <t xml:space="preserve">Cuarto </t>
  </si>
  <si>
    <t xml:space="preserve">Quinto </t>
  </si>
  <si>
    <t xml:space="preserve">Último </t>
  </si>
  <si>
    <t>Primer</t>
  </si>
  <si>
    <t xml:space="preserve"> año</t>
  </si>
  <si>
    <t>32101 - Arrendamiento de terrenos</t>
  </si>
  <si>
    <t>32201 - Arrendamiento de edificios y locales</t>
  </si>
  <si>
    <t>32301 - Arrendamiento de equipo y bienes informáticos</t>
  </si>
  <si>
    <t>32302 - Arrendamiento de mobiliario</t>
  </si>
  <si>
    <t>32303 - Arrendamiento de equipo de telecomunicaciones</t>
  </si>
  <si>
    <t>32502 - Arrendamiento de vehículos terrestres, aéreos, marítimos, lacustres y fluviales para servicios públicos y la operación de programas públicos</t>
  </si>
  <si>
    <t>32503 - Arrendamiento de vehículos terrestres, aéreos, marítimos, lacustres y fluviales para servicios administrativos</t>
  </si>
  <si>
    <t>32505 - Arrendamiento de vehículos terrestres, aéreos, marítimos, lacustres y fluviales para servidores públicos</t>
  </si>
  <si>
    <t>32601 - Arrendamiento de maquinaria y equipo</t>
  </si>
  <si>
    <t>32903 - Otros Arrendamientos</t>
  </si>
  <si>
    <t>21101 - Materiales y útiles de oficina</t>
  </si>
  <si>
    <t>21201 - Materiales y útiles de impresión y reproducción</t>
  </si>
  <si>
    <t>21401 - Materiales y útiles consumibles para el procesamiento en equipos y bienes informáticos</t>
  </si>
  <si>
    <t>21501 - Material de apoyo informativo</t>
  </si>
  <si>
    <t>22102 - Productos alimenticios para personas derivado de la prestación de servicios públicos en unidades de salud, educativas, de readaptación social y otras</t>
  </si>
  <si>
    <t>22103 - Productos alimenticios para el personal que realiza labores en campo o de supervisión</t>
  </si>
  <si>
    <t>22104 - Productos alimenticios para el personal en las instalaciones de las dependencias y entidades</t>
  </si>
  <si>
    <t>22106 - Productos alimenticios para el personal derivado de actividades extraordinarias</t>
  </si>
  <si>
    <t>26102 - Combustibles, lubricantes y aditivos para vehículos terrestres, aéreos, marítimos, lacustres y fluviales destinados a servicios públicos y la operación de programas públicos</t>
  </si>
  <si>
    <t>26103 - Combustibles, lubricantes y aditivos para vehículos terrestres, aéreos, marítimos, lacustres y fluviales destinados a servicios administrativos</t>
  </si>
  <si>
    <t>26104 - Combustibles, lubricantes y aditivos para vehículos terrestres, aéreos, marítimos, lacustres y fluviales asignados a servidores públicos</t>
  </si>
  <si>
    <t>26105 - Combustibles, lubricantes y aditivos para maquinaria, equipo de producción y servicios administrativos</t>
  </si>
  <si>
    <t>31201 Servicios de gas</t>
  </si>
  <si>
    <t>31301 Servicios de agua</t>
  </si>
  <si>
    <t>31401 - Servicio telefónico convencional</t>
  </si>
  <si>
    <t>31501 - Servicio de telefonía celular</t>
  </si>
  <si>
    <t>31601 Servicio de radiolocalización</t>
  </si>
  <si>
    <t>31602 Servicios de telecomunicaciones</t>
  </si>
  <si>
    <t>31603 Servicios de internet</t>
  </si>
  <si>
    <t>31701 Servicio de conducción de señales analógicas y digitales</t>
  </si>
  <si>
    <t>31801 Servicio postal</t>
  </si>
  <si>
    <t>31802 Servicio telegráfico</t>
  </si>
  <si>
    <t>31901 Servicios integrales de telecomunicación</t>
  </si>
  <si>
    <t>31902 Contratación de otros servicios</t>
  </si>
  <si>
    <t>31904 Servicios integrales de infraestructura de cómputo</t>
  </si>
  <si>
    <t>33604 - Impresión y elaboración de material informativo derivado de la operación y administración de las dependencias y entidades</t>
  </si>
  <si>
    <t>35101 - Mantenimiento y conservación de inmuebles para la prestación de servicios administrativos</t>
  </si>
  <si>
    <t>35201 - Mantenimiento y conservación de mobiliario y equipo de administración</t>
  </si>
  <si>
    <t>37301-Pasajes marítimos, lacustres y fluviales para labores en campo y de supervisión</t>
  </si>
  <si>
    <t>37304-Pasajes marítimos, lacustres y fluviales para servidores públicos de mando en el desempeño de comisiones y funciones oficiales</t>
  </si>
  <si>
    <t>37801 - Servicios integrales nacionales para servidores públicos en el desempeño de comisiones y funciones oficiales</t>
  </si>
  <si>
    <t>38301 - Congresos y convenciones</t>
  </si>
  <si>
    <t>38401 – Exposiciones</t>
  </si>
  <si>
    <t>38501 - Gastos para alimentación de servidores públicos de mando</t>
  </si>
  <si>
    <t>51101 – Mobiliario</t>
  </si>
  <si>
    <t>51201 - Muebles, excepto de oficina y estantería</t>
  </si>
  <si>
    <t>51501 - Bienes informáticos</t>
  </si>
  <si>
    <t>51901 - Equipo de administración</t>
  </si>
  <si>
    <t>56501 - Equipos y aparatos de comunicaciones y telecomunicaciones</t>
  </si>
  <si>
    <t>37802 - Servicios integrales en el extranjero para servidores públicos en el desempeño de comisiones y funciones oficiales</t>
  </si>
  <si>
    <t>33101 - Asesorías asociadas a convenios, tratados o acuerdos</t>
  </si>
  <si>
    <t>33102 - Asesorías por controversias en el marco de los tratados internacionales</t>
  </si>
  <si>
    <t>33103 - Consultorías para programas o proyectos financiados por organismos internacionales</t>
  </si>
  <si>
    <t>33104 - Otras asesorías para la operación de programas</t>
  </si>
  <si>
    <t>33501 - Estudios e Investigaciones</t>
  </si>
  <si>
    <t>36101 - Difusión de mensajes sobre programas y actividades gubernamentales</t>
  </si>
  <si>
    <t>36201 - Difusión de mensajes comerciales para promover la venta de productos o servicios</t>
  </si>
  <si>
    <t>36901 - Servicios relacionados con monitoreo de información en medios masivos</t>
  </si>
  <si>
    <t>14403 - Cuotas para el seguro de gastos médicos del personal civil</t>
  </si>
  <si>
    <t>14404 - Cuotas para el seguro de separación individualizado</t>
  </si>
  <si>
    <t>Plazas de la Estructura Organizacional</t>
  </si>
  <si>
    <t>Estructura Organizacional</t>
  </si>
  <si>
    <t>(número de plazas)</t>
  </si>
  <si>
    <t>Estructura organizacional recibida por la Administración correspondiente al cierre de la Administración previa</t>
  </si>
  <si>
    <t>Cierre de la Administración vigente</t>
  </si>
  <si>
    <t>Mando y Enlace</t>
  </si>
  <si>
    <t>Categorías</t>
  </si>
  <si>
    <t>Operativo</t>
  </si>
  <si>
    <t>Tabulador Salarial</t>
  </si>
  <si>
    <t>Estructura  organizacional recibida por la Administración correspondiente al cierre de la Administración previa</t>
  </si>
  <si>
    <t>Vs Estructura  organizacional recibida</t>
  </si>
  <si>
    <t>Contrataciones</t>
  </si>
  <si>
    <t>Método</t>
  </si>
  <si>
    <t>Licitación Pública</t>
  </si>
  <si>
    <t>Invitación a cuando menos tres personas</t>
  </si>
  <si>
    <t>Adjudicación directa</t>
  </si>
  <si>
    <t>Año anterior (t-1)</t>
  </si>
  <si>
    <t>Monto</t>
  </si>
  <si>
    <t>% Participación Monto</t>
  </si>
  <si>
    <t>No. de unidades compradoras</t>
  </si>
  <si>
    <t>(a)</t>
  </si>
  <si>
    <t>(b)</t>
  </si>
  <si>
    <t>Modificaciones contratos</t>
  </si>
  <si>
    <t>(d)</t>
  </si>
  <si>
    <t>Total de Contratos</t>
  </si>
  <si>
    <t>Número de Contratos Modificados</t>
  </si>
  <si>
    <t>Nùmero de Contratos que Modificaron Plazo</t>
  </si>
  <si>
    <t>Nùmero de Contratos que Modificaron Monto</t>
  </si>
  <si>
    <t>Nùmero de Contratos que Modificaron Otro</t>
  </si>
  <si>
    <t>(f)</t>
  </si>
  <si>
    <t>(g)</t>
  </si>
  <si>
    <t>(h)</t>
  </si>
  <si>
    <t>Variación</t>
  </si>
  <si>
    <t>(b-a)</t>
  </si>
  <si>
    <t>Comisiones y Viáticos</t>
  </si>
  <si>
    <t>Año de administración*</t>
  </si>
  <si>
    <t>Nacional</t>
  </si>
  <si>
    <t>Internacional</t>
  </si>
  <si>
    <r>
      <t>Variación Porcentual Real del Año Reportado (t) con respecto a cada uno de los años anteriores</t>
    </r>
    <r>
      <rPr>
        <b/>
        <vertAlign val="superscript"/>
        <sz val="6"/>
        <color rgb="FFFFFFFF"/>
        <rFont val="Montserrat"/>
      </rPr>
      <t>1</t>
    </r>
  </si>
  <si>
    <t xml:space="preserve">No. Comisiones </t>
  </si>
  <si>
    <t>Personas</t>
  </si>
  <si>
    <t>No. Comisiones</t>
  </si>
  <si>
    <t>Primer año administración vigente</t>
  </si>
  <si>
    <t xml:space="preserve">Segundo año </t>
  </si>
  <si>
    <t xml:space="preserve">Tercer año </t>
  </si>
  <si>
    <t xml:space="preserve">Quinto año </t>
  </si>
  <si>
    <t>Último año administración vigente</t>
  </si>
  <si>
    <t>N°</t>
  </si>
  <si>
    <t>Ramo Administrativo</t>
  </si>
  <si>
    <t>Clave UR</t>
  </si>
  <si>
    <t>Institución</t>
  </si>
  <si>
    <t>E00</t>
  </si>
  <si>
    <t>Administración del Patrimonio de la Beneficencia Pública</t>
  </si>
  <si>
    <t>J2Y</t>
  </si>
  <si>
    <t>Administración Portuaria Integral de Altamira, S.A. de C.V</t>
  </si>
  <si>
    <t>J3F</t>
  </si>
  <si>
    <t>Administración Portuaria Integral de Coatzacoalcos, S.A. de C.V.</t>
  </si>
  <si>
    <t>J2P</t>
  </si>
  <si>
    <t>Administración Portuaria Integral de Dos Bocas, S.A. de C.V.</t>
  </si>
  <si>
    <t>J2R</t>
  </si>
  <si>
    <t>Administración Portuaria Integral de Ensenada, S.A. de C.V.</t>
  </si>
  <si>
    <t>J2Z</t>
  </si>
  <si>
    <t>Administración Portuaria Integral de Guaymas, S.A. de C.V.</t>
  </si>
  <si>
    <t>J3A</t>
  </si>
  <si>
    <t>Administración Portuaria Integral de Lázaro Cárdenas, S.A. de C.V.</t>
  </si>
  <si>
    <t>J3B</t>
  </si>
  <si>
    <t>Administración Portuaria Integral de Manzanillo, S.A. de C.V.</t>
  </si>
  <si>
    <t>J2T</t>
  </si>
  <si>
    <t>Administración Portuaria Integral de Mazatlán, S.A. de C.V.</t>
  </si>
  <si>
    <t>J2U</t>
  </si>
  <si>
    <t>Administración Portuaria Integral de Progreso, S.A. de C.V.</t>
  </si>
  <si>
    <t>J3C</t>
  </si>
  <si>
    <t>Administración Portuaria Integral de Puerto Madero, S.A. de C.V.</t>
  </si>
  <si>
    <t>J2V</t>
  </si>
  <si>
    <t>Administración Portuaria Integral de Puerto Vallarta, S.A. de C.V.</t>
  </si>
  <si>
    <t>J3G</t>
  </si>
  <si>
    <t>Administración Portuaria Integral de Salina Cruz, S.A. de C.V.</t>
  </si>
  <si>
    <t>J3D</t>
  </si>
  <si>
    <t>Administración Portuaria Integral de Tampico, S.A. de C.V.</t>
  </si>
  <si>
    <t>J2W</t>
  </si>
  <si>
    <t>Administración Portuaria Integral de Topolobampo, S.A. de C.V.</t>
  </si>
  <si>
    <t>J2X</t>
  </si>
  <si>
    <t>Administración Portuaria Integral de Tuxpan, S.A. de C.V.</t>
  </si>
  <si>
    <t>J3E</t>
  </si>
  <si>
    <t>Administración Portuaria Integral de Veracruz, S.A. de C.V.</t>
  </si>
  <si>
    <t>KDN</t>
  </si>
  <si>
    <t>Aeropuerto Internacional de la Ciudad de México, S.A. de C.V.</t>
  </si>
  <si>
    <t>JZL</t>
  </si>
  <si>
    <t>Aeropuertos y Servicios Auxiliares</t>
  </si>
  <si>
    <t>F00</t>
  </si>
  <si>
    <t>Agencia de Servicios a la Comercialización y Desarrollo de Mercados Agropecuarios</t>
  </si>
  <si>
    <t>JZN</t>
  </si>
  <si>
    <t>Agencia Espacial Mexicana</t>
  </si>
  <si>
    <t>K00</t>
  </si>
  <si>
    <t>Agencia Mexicana de Cooperación Internacional para el Desarrollo</t>
  </si>
  <si>
    <t>G00</t>
  </si>
  <si>
    <t>Agencia Nacional de Seguridad Industrial y de Protección al Medio Ambiente del Sector Hidrocarburos</t>
  </si>
  <si>
    <t>GSA</t>
  </si>
  <si>
    <t>Agroasemex, S.A.</t>
  </si>
  <si>
    <t>EZN</t>
  </si>
  <si>
    <t>Archivo General de la Nación</t>
  </si>
  <si>
    <t>C00</t>
  </si>
  <si>
    <t>Autoridad Educativa Federal en la Ciudad de México</t>
  </si>
  <si>
    <t>Autoridad Federal para el Desarrollo de las Zonas Económicas Especiales</t>
  </si>
  <si>
    <t>HJO</t>
  </si>
  <si>
    <t>Banco del Ahorro Nacional y Servicios Financieros, S.N.C.</t>
  </si>
  <si>
    <t>G0N</t>
  </si>
  <si>
    <t>Banco Nacional de Comercio Exterior, S.N.C.</t>
  </si>
  <si>
    <t>G1C</t>
  </si>
  <si>
    <t>Banco Nacional de Obras y Servicios Públicos, S.N.C.</t>
  </si>
  <si>
    <t>G1H</t>
  </si>
  <si>
    <t>Banco Nacional del Ejército, Fuerza Aérea y Armada, S.N.C.</t>
  </si>
  <si>
    <t>J0U</t>
  </si>
  <si>
    <t>Caminos y Puentes Federales de Ingresos y Servicios Conexos</t>
  </si>
  <si>
    <t>G2T</t>
  </si>
  <si>
    <t>Casa de Moneda de México</t>
  </si>
  <si>
    <t>L3N</t>
  </si>
  <si>
    <t>Centro de Capacitación Cinematográfica, A.C.</t>
  </si>
  <si>
    <t>L3P</t>
  </si>
  <si>
    <t>Centro de Enseñanza Técnica Industrial</t>
  </si>
  <si>
    <t>9ZU</t>
  </si>
  <si>
    <t>Centro de Ingeniería y Desarrollo Industrial</t>
  </si>
  <si>
    <t>90Q</t>
  </si>
  <si>
    <t>Centro de Investigación Científica de Yucatán, A.C.</t>
  </si>
  <si>
    <t>9ZW</t>
  </si>
  <si>
    <t>Centro de Investigación Científica y de Educación Superior de Ensenada, Baja California</t>
  </si>
  <si>
    <t>9ZY</t>
  </si>
  <si>
    <t>Centro de Investigación en Alimentación y Desarrollo, A.C.</t>
  </si>
  <si>
    <t>90A</t>
  </si>
  <si>
    <t>Centro de Investigación en Ciencias de Información Geoespacial, A.C.</t>
  </si>
  <si>
    <t>90C</t>
  </si>
  <si>
    <t>Centro de Investigación en Matemáticas, A.C.</t>
  </si>
  <si>
    <t>90E</t>
  </si>
  <si>
    <t>Centro de Investigación en Materiales Avanzados, S.C.</t>
  </si>
  <si>
    <t>90U</t>
  </si>
  <si>
    <t>Centro de Investigación en Química Aplicada</t>
  </si>
  <si>
    <t>90I</t>
  </si>
  <si>
    <t>Centro de Investigación y Asistencia en Tecnología y Diseño del Estado de Jalisco, A.C.</t>
  </si>
  <si>
    <t>L4J</t>
  </si>
  <si>
    <t>Centro de Investigación y de Estudios Avanzados del Instituto Politécnico Nacional</t>
  </si>
  <si>
    <t>90K</t>
  </si>
  <si>
    <t>Centro de Investigación y Desarrollo Tecnológico en Electroquímica, S.C.</t>
  </si>
  <si>
    <t>90M</t>
  </si>
  <si>
    <t>Centro de Investigación y Docencia Económicas, A.C.</t>
  </si>
  <si>
    <t>I00</t>
  </si>
  <si>
    <t>Centro de Investigación y Seguridad Nacional</t>
  </si>
  <si>
    <t>90O</t>
  </si>
  <si>
    <t>Centro de Investigaciones Biológicas del Noroeste, S.C.</t>
  </si>
  <si>
    <t>90S</t>
  </si>
  <si>
    <t>Centro de Investigaciones en Óptica, A.C.</t>
  </si>
  <si>
    <t>90W</t>
  </si>
  <si>
    <t>Centro de Investigaciones y Estudios Superiores en Antropología Social</t>
  </si>
  <si>
    <t>Q00</t>
  </si>
  <si>
    <t>Centro de Producción de Programas Informativos y Especiales</t>
  </si>
  <si>
    <t>TOM</t>
  </si>
  <si>
    <t>Centro Nacional de Control de Energía</t>
  </si>
  <si>
    <t>TON</t>
  </si>
  <si>
    <t>Centro Nacional de Control del Gas Natural</t>
  </si>
  <si>
    <t>L00</t>
  </si>
  <si>
    <t>Centro Nacional de Equidad de Género y Salud Reproductiva</t>
  </si>
  <si>
    <t>T00</t>
  </si>
  <si>
    <t>Centro Nacional de Excelencia Tecnológica en Salud</t>
  </si>
  <si>
    <t>Centro Nacional de la Transfusión Sanguínea</t>
  </si>
  <si>
    <t>K2H</t>
  </si>
  <si>
    <t>Centro Nacional de Metrología</t>
  </si>
  <si>
    <t>H00</t>
  </si>
  <si>
    <t>Centro Nacional de Prevención de Desastres</t>
  </si>
  <si>
    <t>O00</t>
  </si>
  <si>
    <t>Centro Nacional de Programas Preventivos y Control de Enfermedades</t>
  </si>
  <si>
    <t>Centro Nacional de Trasplantes</t>
  </si>
  <si>
    <t>Centro Nacional para la Prevención y el Control del VIH/SIDA</t>
  </si>
  <si>
    <t>R00</t>
  </si>
  <si>
    <t>Centro Nacional para la Salud de la Infancia y la Adolescencia</t>
  </si>
  <si>
    <t>M7A</t>
  </si>
  <si>
    <t>Centro Regional de Alta Especialidad de Chiapas</t>
  </si>
  <si>
    <t>M7K</t>
  </si>
  <si>
    <t>Centros de Integración Juvenil, A.C.</t>
  </si>
  <si>
    <t>90G</t>
  </si>
  <si>
    <t>CIATEC, A.C. "Centro de Innovación Aplicada en Tecnologías Competitivas"</t>
  </si>
  <si>
    <t>90Y</t>
  </si>
  <si>
    <t>CIATEQ, A.C. Centro de Tecnología Avanzada</t>
  </si>
  <si>
    <t>L5N</t>
  </si>
  <si>
    <t>Colegio de Bachilleres</t>
  </si>
  <si>
    <t>IZC</t>
  </si>
  <si>
    <t>Colegio de Postgraduados</t>
  </si>
  <si>
    <t>L5X</t>
  </si>
  <si>
    <t>Colegio Nacional de Educación Profesional Técnica</t>
  </si>
  <si>
    <t>D00</t>
  </si>
  <si>
    <t>Colegio Superior Agropecuario del Estado de Guerrero</t>
  </si>
  <si>
    <t>Comisión de Apelación y Arbitraje del Deporte</t>
  </si>
  <si>
    <t>L6H</t>
  </si>
  <si>
    <t>Comisión de Operación y Fomento de Actividades Académicas del Instituto Politécnico Nacional</t>
  </si>
  <si>
    <t>AYJ</t>
  </si>
  <si>
    <t>Comisión Ejecutiva de Atención a Víctimas</t>
  </si>
  <si>
    <t>S00</t>
  </si>
  <si>
    <t>Comisión Federal para la Protección contra Riesgos Sanitarios</t>
  </si>
  <si>
    <t>B00</t>
  </si>
  <si>
    <t>Comisión Nacional Bancaria y de Valores</t>
  </si>
  <si>
    <t>X00</t>
  </si>
  <si>
    <t>Comisión Nacional contra las Adicciones</t>
  </si>
  <si>
    <t>Comisión Nacional de Acuacultura y Pesca</t>
  </si>
  <si>
    <t>M00</t>
  </si>
  <si>
    <t>Comisión Nacional de Arbitraje Médico</t>
  </si>
  <si>
    <t>Comisión Nacional de Áreas Naturales Protegidas</t>
  </si>
  <si>
    <t>V00</t>
  </si>
  <si>
    <t>Comisión Nacional de Bioética</t>
  </si>
  <si>
    <t>Comisión Nacional de Búsqueda de Personas</t>
  </si>
  <si>
    <t>L6I</t>
  </si>
  <si>
    <t>Comisión Nacional de Cultura Física y Deporte</t>
  </si>
  <si>
    <t>IZI</t>
  </si>
  <si>
    <t>Comisión Nacional de las Zonas Áridas</t>
  </si>
  <si>
    <t>L6J</t>
  </si>
  <si>
    <t>Comisión Nacional de Libros de Texto Gratuitos</t>
  </si>
  <si>
    <t>PBJ</t>
  </si>
  <si>
    <t>Comisión Nacional de los Salarios Mínimos</t>
  </si>
  <si>
    <t>Comisión Nacional de Mejora Regulatoria</t>
  </si>
  <si>
    <t>U00</t>
  </si>
  <si>
    <t>Comisión Nacional de Protección Social en Salud</t>
  </si>
  <si>
    <t>A00</t>
  </si>
  <si>
    <t>Comisión Nacional de Seguridad Nuclear y Salvaguardias</t>
  </si>
  <si>
    <t>Comisión Nacional de Seguros y Fianzas</t>
  </si>
  <si>
    <t>QCW</t>
  </si>
  <si>
    <t>Comisión Nacional de Vivienda</t>
  </si>
  <si>
    <t>Comisión Nacional del Agua</t>
  </si>
  <si>
    <t>Comisión Nacional del Sistema de Ahorro para el Retiro</t>
  </si>
  <si>
    <t>RHQ</t>
  </si>
  <si>
    <t>Comisión Nacional Forestal</t>
  </si>
  <si>
    <t>Comisión Nacional para el Uso Eficiente de la Energía</t>
  </si>
  <si>
    <t>G3A</t>
  </si>
  <si>
    <t>Comisión Nacional para la Protección y Defensa de los Usuarios de Servicios Financieros</t>
  </si>
  <si>
    <t>Comisión Nacional para Prevenir y Erradicar la Violencia Contra las Mujeres</t>
  </si>
  <si>
    <t>AFU</t>
  </si>
  <si>
    <t>Comité Nacional para el Desarrollo Sustentable de la Caña de Azúcar</t>
  </si>
  <si>
    <t>TQA</t>
  </si>
  <si>
    <t>Compañía Mexicana de Exploraciones, S.A. de C.V.</t>
  </si>
  <si>
    <t>L6U</t>
  </si>
  <si>
    <t>Compañía Operadora del Centro Cultural y Turístico de Tijuana, S.A. de C.V.</t>
  </si>
  <si>
    <t>Consejería Jurídica del Ejecutivo Federal</t>
  </si>
  <si>
    <t>W3J</t>
  </si>
  <si>
    <t>Consejo de Promoción Turística de México, S.A. de C.V.</t>
  </si>
  <si>
    <t>90X</t>
  </si>
  <si>
    <t>Consejo Nacional de Ciencia y Tecnología</t>
  </si>
  <si>
    <t>VQZ</t>
  </si>
  <si>
    <t>Consejo Nacional de Evaluación de la Política de Desarrollo Social</t>
  </si>
  <si>
    <t>L6W</t>
  </si>
  <si>
    <t>Consejo Nacional de Fomento Educativo</t>
  </si>
  <si>
    <t>VRW</t>
  </si>
  <si>
    <t>Consejo Nacional para el Desarrollo y la Inclusión de las Personas con Discapacidad</t>
  </si>
  <si>
    <t>EZQ</t>
  </si>
  <si>
    <t>Consejo Nacional para Prevenir la Discriminación</t>
  </si>
  <si>
    <t>N00</t>
  </si>
  <si>
    <t>Coordinación General @prende.mx</t>
  </si>
  <si>
    <t>Coordinación General de la Comisión Mexicana de Ayuda a Refugiados</t>
  </si>
  <si>
    <t>Coordinación Nacional Antisecuestro</t>
  </si>
  <si>
    <t>Coordinación Nacional de PROSPERA Programa de Inclusión Social</t>
  </si>
  <si>
    <t>Coordinación Nacional del Servicio Profesional Docente</t>
  </si>
  <si>
    <t>Coordinación para la Atención Integral de la Migración en la Frontera Sur</t>
  </si>
  <si>
    <t>Corporación de Servicios al Turista Ángeles Verdes</t>
  </si>
  <si>
    <t>91A</t>
  </si>
  <si>
    <t>Corporación Mexicana de Investigación en Materiales, S.A. de C.V.</t>
  </si>
  <si>
    <t>VSS</t>
  </si>
  <si>
    <t>Diconsa, S.A. de C.V.</t>
  </si>
  <si>
    <t>L8G</t>
  </si>
  <si>
    <t>Educal, S.A. de C.V.</t>
  </si>
  <si>
    <t>91C</t>
  </si>
  <si>
    <t>El Colegio de la Frontera Norte, A.C.</t>
  </si>
  <si>
    <t>91E</t>
  </si>
  <si>
    <t>El Colegio de la Frontera Sur</t>
  </si>
  <si>
    <t>L8K</t>
  </si>
  <si>
    <t>El Colegio de México, A.C.</t>
  </si>
  <si>
    <t>91I</t>
  </si>
  <si>
    <t>El Colegio de Michoacán, A.C.</t>
  </si>
  <si>
    <t>91K</t>
  </si>
  <si>
    <t>El Colegio de San Luis, A.C.</t>
  </si>
  <si>
    <t>L8P</t>
  </si>
  <si>
    <t>Estudios Churubusco Azteca, S.A.</t>
  </si>
  <si>
    <t>K2N</t>
  </si>
  <si>
    <t>Exportadora de Sal, S.A. de C.V.</t>
  </si>
  <si>
    <t>J3L</t>
  </si>
  <si>
    <t>Ferrocarril del Istmo de Tehuantepec, S.A. de C.V.</t>
  </si>
  <si>
    <t>K2O</t>
  </si>
  <si>
    <t>Fideicomiso de Fomento Minero</t>
  </si>
  <si>
    <t>J4V</t>
  </si>
  <si>
    <t>Fideicomiso de Formación y Capacitación para el Personal de la Marina Mercante Nacional</t>
  </si>
  <si>
    <t>L9T</t>
  </si>
  <si>
    <t>Fideicomiso de los Sistemas Normalizado de Competencia Laboral y de Certificación de Competencia Laboral</t>
  </si>
  <si>
    <t>I6L</t>
  </si>
  <si>
    <t>Fideicomiso de Riesgo Compartido</t>
  </si>
  <si>
    <t>QEU</t>
  </si>
  <si>
    <t>Fideicomiso Fondo Nacional de Fomento Ejidal</t>
  </si>
  <si>
    <t>QIQ</t>
  </si>
  <si>
    <t>Fideicomiso Fondo Nacional de Habitaciones Populares</t>
  </si>
  <si>
    <t>L9Y</t>
  </si>
  <si>
    <t>Fideicomiso para la Cineteca Nacional</t>
  </si>
  <si>
    <t>HAN</t>
  </si>
  <si>
    <t>Financiera Nacional de Desarrollo Agropecuario, Rural, Forestal y Pesquero</t>
  </si>
  <si>
    <t>W3S</t>
  </si>
  <si>
    <t>FONATUR Mantenimiento Turístico, S.A. de C.V.</t>
  </si>
  <si>
    <t>W3X</t>
  </si>
  <si>
    <t>FONATUR Operadora Portuaria, S.A. de C.V.</t>
  </si>
  <si>
    <t>HAT</t>
  </si>
  <si>
    <t>Fondo de Capitalización e Inversión del Sector Rural</t>
  </si>
  <si>
    <t>MAR</t>
  </si>
  <si>
    <t>Fondo de Cultura Económica</t>
  </si>
  <si>
    <t>I6U</t>
  </si>
  <si>
    <t>Fondo de Empresas Expropiadas del Sector Azucarero</t>
  </si>
  <si>
    <t>HBW</t>
  </si>
  <si>
    <t>Fondo de Garantía y Fomento para la Agricultura, Ganadería y Avicultura</t>
  </si>
  <si>
    <t>HBX</t>
  </si>
  <si>
    <t>Fondo de Garantía y Fomento para las Actividades Pesqueras</t>
  </si>
  <si>
    <t>HCG</t>
  </si>
  <si>
    <t>Fondo de Operación y Financiamiento Bancario a la Vivienda</t>
  </si>
  <si>
    <t>HAS</t>
  </si>
  <si>
    <t>Fondo Especial de Asistencia Técnica y Garantía para Créditos Agropecuarios</t>
  </si>
  <si>
    <t>HDA</t>
  </si>
  <si>
    <t>Fondo Especial para Financiamientos Agropecuarios</t>
  </si>
  <si>
    <t>W3N</t>
  </si>
  <si>
    <t>Fondo Nacional de Fomento al Turismo</t>
  </si>
  <si>
    <t>VZG</t>
  </si>
  <si>
    <t>Fondo Nacional para el Fomento de las Artesanías</t>
  </si>
  <si>
    <t>KDH</t>
  </si>
  <si>
    <t>Grupo Aeroportuario de la Ciudad de México, S.A. de C.V.</t>
  </si>
  <si>
    <t>NBB</t>
  </si>
  <si>
    <t>Hospital General "Dr. Manuel Gea González"</t>
  </si>
  <si>
    <t>NBD</t>
  </si>
  <si>
    <t>Hospital General de México "Dr. Eduardo Liceaga"</t>
  </si>
  <si>
    <t>NBG</t>
  </si>
  <si>
    <t>Hospital Infantil de México Federico Gómez</t>
  </si>
  <si>
    <t>NAW</t>
  </si>
  <si>
    <t>Hospital Juárez de México</t>
  </si>
  <si>
    <t>NBT</t>
  </si>
  <si>
    <t>Hospital Regional de Alta Especialidad de Ciudad Victoria "Bicentenario 2010"</t>
  </si>
  <si>
    <t>NBU</t>
  </si>
  <si>
    <t>Hospital Regional de Alta Especialidad de Ixtapaluca</t>
  </si>
  <si>
    <t>NBS</t>
  </si>
  <si>
    <t>Hospital Regional de Alta Especialidad de la Península de Yucatán</t>
  </si>
  <si>
    <t>NBR</t>
  </si>
  <si>
    <t>Hospital Regional de Alta Especialidad de Oaxaca</t>
  </si>
  <si>
    <t>NBQ</t>
  </si>
  <si>
    <t>Hospital Regional de Alta Especialidad del Bajío</t>
  </si>
  <si>
    <t>MAX</t>
  </si>
  <si>
    <t>Impresora y Encuadernadora Progreso, S.A. de C.V.</t>
  </si>
  <si>
    <t>91M</t>
  </si>
  <si>
    <t>INFOTEC Centro de Investigación e Innovación en Tecnologías de la Información y Comunicación</t>
  </si>
  <si>
    <t>Instituto de Administración y Avalúos de Bienes Nacionales</t>
  </si>
  <si>
    <t>Instituto de Competitividad Turística</t>
  </si>
  <si>
    <t>91Q</t>
  </si>
  <si>
    <t>Instituto de Ecología, A.C.</t>
  </si>
  <si>
    <t>91S</t>
  </si>
  <si>
    <t>Instituto de Investigaciones "Dr. José María Luis Mora"</t>
  </si>
  <si>
    <t>J00</t>
  </si>
  <si>
    <t>Instituto de los Mexicanos en el Exterior</t>
  </si>
  <si>
    <t>HXA</t>
  </si>
  <si>
    <t>Instituto de Seguridad Social para las Fuerzas Armadas Mexicanas</t>
  </si>
  <si>
    <t>GYN</t>
  </si>
  <si>
    <t>Instituto de Seguridad y Servicios Sociales de los Trabajadores del Estado</t>
  </si>
  <si>
    <t>P7R</t>
  </si>
  <si>
    <t>Instituto del Fondo Nacional para el Consumo de los Trabajadores</t>
  </si>
  <si>
    <t>Instituto Matías Romero</t>
  </si>
  <si>
    <t>MDC</t>
  </si>
  <si>
    <t>Instituto Mexicano de Cinematografía</t>
  </si>
  <si>
    <t>VUY</t>
  </si>
  <si>
    <t>Instituto Mexicano de la Juventud</t>
  </si>
  <si>
    <t>K8V</t>
  </si>
  <si>
    <t>Instituto Mexicano de la Propiedad Industrial</t>
  </si>
  <si>
    <t>MDL</t>
  </si>
  <si>
    <t>Instituto Mexicano de la Radio</t>
  </si>
  <si>
    <t>RJE</t>
  </si>
  <si>
    <t>Instituto Mexicano de Tecnología del Agua</t>
  </si>
  <si>
    <t>T0O</t>
  </si>
  <si>
    <t>Instituto Mexicano del Petróleo</t>
  </si>
  <si>
    <t>GYR</t>
  </si>
  <si>
    <t>Instituto Mexicano del Seguro Social</t>
  </si>
  <si>
    <t>Instituto Mexicano del Transporte</t>
  </si>
  <si>
    <t>Instituto Nacional de Antropología e Historia</t>
  </si>
  <si>
    <t>91U</t>
  </si>
  <si>
    <t>Instituto Nacional de Astrofísica, Óptica y Electrónica</t>
  </si>
  <si>
    <t>Instituto Nacional de Bellas Artes y Literatura</t>
  </si>
  <si>
    <t>NBV</t>
  </si>
  <si>
    <t>Instituto Nacional de Cancerología</t>
  </si>
  <si>
    <t>NCA</t>
  </si>
  <si>
    <t>Instituto Nacional de Cardiología Ignacio Chávez</t>
  </si>
  <si>
    <t>NCG</t>
  </si>
  <si>
    <t>Instituto Nacional de Ciencias Médicas y Nutrición Salvador Zubirán</t>
  </si>
  <si>
    <t>Instituto Nacional de Desarrollo Social</t>
  </si>
  <si>
    <t>RJJ</t>
  </si>
  <si>
    <t>Instituto Nacional de Ecología y Cambio Climático</t>
  </si>
  <si>
    <t>T0K</t>
  </si>
  <si>
    <t>Instituto Nacional de Electricidad y Energías Limpias</t>
  </si>
  <si>
    <t>NCD</t>
  </si>
  <si>
    <t>Instituto Nacional de Enfermedades Respiratorias Ismael Cosío Villegas</t>
  </si>
  <si>
    <t>Instituto Nacional de Estudios Históricos de las Revoluciones de México</t>
  </si>
  <si>
    <t>NCE</t>
  </si>
  <si>
    <t>Instituto Nacional de Geriatría</t>
  </si>
  <si>
    <t>JAG</t>
  </si>
  <si>
    <t>Instituto Nacional de Investigaciones Forestales, Agrícolas y Pecuarias</t>
  </si>
  <si>
    <t>T0Q</t>
  </si>
  <si>
    <t>Instituto Nacional de Investigaciones Nucleares</t>
  </si>
  <si>
    <t>Instituto Nacional de la Economía Social</t>
  </si>
  <si>
    <t>MDE</t>
  </si>
  <si>
    <t>Instituto Nacional de la Infraestructura Física Educativa</t>
  </si>
  <si>
    <t>HHG</t>
  </si>
  <si>
    <t>Instituto Nacional de las Mujeres</t>
  </si>
  <si>
    <t>V3A</t>
  </si>
  <si>
    <t>Instituto Nacional de las Personas Adultas Mayores</t>
  </si>
  <si>
    <t>MDB</t>
  </si>
  <si>
    <t>Instituto Nacional de Lenguas Indígenas</t>
  </si>
  <si>
    <t>AYB</t>
  </si>
  <si>
    <t>Instituto Nacional de los Pueblos Indígenas</t>
  </si>
  <si>
    <t>NCH</t>
  </si>
  <si>
    <t>Instituto Nacional de Medicina Genómica</t>
  </si>
  <si>
    <t>Instituto Nacional de Migración</t>
  </si>
  <si>
    <t>NCK</t>
  </si>
  <si>
    <t>Instituto Nacional de Neurología y Neurocirugía Manuel Velasco Suárez</t>
  </si>
  <si>
    <t>NCZ</t>
  </si>
  <si>
    <t>Instituto Nacional de Pediatría</t>
  </si>
  <si>
    <t>NDE</t>
  </si>
  <si>
    <t>Instituto Nacional de Perinatología Isidro Espinosa de los Reyes</t>
  </si>
  <si>
    <t>RJL</t>
  </si>
  <si>
    <t>Instituto Nacional de Pesca y Acuacultura</t>
  </si>
  <si>
    <t>M7F</t>
  </si>
  <si>
    <t>Instituto Nacional de Psiquiatría Ramón de la Fuente Muñiz</t>
  </si>
  <si>
    <t>NDF</t>
  </si>
  <si>
    <t>Instituto Nacional de Rehabilitación Luis Guillermo Ibarra Ibarra</t>
  </si>
  <si>
    <t>NDY</t>
  </si>
  <si>
    <t>Instituto Nacional de Salud Pública</t>
  </si>
  <si>
    <t>Instituto Nacional del Derecho de Autor</t>
  </si>
  <si>
    <t>Instituto Nacional del Emprendedor</t>
  </si>
  <si>
    <t>QDV</t>
  </si>
  <si>
    <t>Instituto Nacional del Suelo Sustentable</t>
  </si>
  <si>
    <t>I9H</t>
  </si>
  <si>
    <t>Instituto Nacional para el Desarrollo de Capacidades del Sector Rural, A.C.</t>
  </si>
  <si>
    <t>Instituto Nacional para el Federalismo y el Desarrollo Municipal</t>
  </si>
  <si>
    <t>MDA</t>
  </si>
  <si>
    <t>Instituto Nacional para la Educación de los Adultos</t>
  </si>
  <si>
    <t>HHN</t>
  </si>
  <si>
    <t>Instituto para la Protección al Ahorro Bancario</t>
  </si>
  <si>
    <t>Instituto Politécnico Nacional</t>
  </si>
  <si>
    <t>91W</t>
  </si>
  <si>
    <t>Instituto Potosino de Investigación Científica y Tecnológica, A.C.</t>
  </si>
  <si>
    <t>NEF</t>
  </si>
  <si>
    <t>Laboratorios de Biológicos y Reactivos de México, S.A. de C.V.</t>
  </si>
  <si>
    <t>VST</t>
  </si>
  <si>
    <t>Liconsa, S.A. de C.V.</t>
  </si>
  <si>
    <t>HHQ</t>
  </si>
  <si>
    <t>Lotería Nacional para la Asistencia Pública</t>
  </si>
  <si>
    <t>HIU</t>
  </si>
  <si>
    <t>Nacional Financiera, S.N.C.</t>
  </si>
  <si>
    <t>AYG</t>
  </si>
  <si>
    <t>Notimex, Agencia de Noticias del Estado Mexicano</t>
  </si>
  <si>
    <t>Oficina de la Presidencia de la República</t>
  </si>
  <si>
    <t>J4Q</t>
  </si>
  <si>
    <t>Organismo Promotor de Inversiones en Telecomunicaciones</t>
  </si>
  <si>
    <t>Órgano de Gobierno</t>
  </si>
  <si>
    <t>MGC</t>
  </si>
  <si>
    <t>Patronato de Obras e Instalaciones del Instituto Politécnico Nacional</t>
  </si>
  <si>
    <t>Policía Federal</t>
  </si>
  <si>
    <t>Prevención y Readaptación Social</t>
  </si>
  <si>
    <t>QEZ</t>
  </si>
  <si>
    <t>Procuraduría Agraria</t>
  </si>
  <si>
    <t>AYI</t>
  </si>
  <si>
    <t>Procuraduría de la Defensa del Contribuyente</t>
  </si>
  <si>
    <t>Procuraduría Federal de la Defensa del Trabajo</t>
  </si>
  <si>
    <t>Procuraduría Federal de Protección al Ambiente</t>
  </si>
  <si>
    <t>LAT</t>
  </si>
  <si>
    <t>Procuraduría Federal del Consumidor</t>
  </si>
  <si>
    <t>JBK</t>
  </si>
  <si>
    <t>Productora Nacional de Biológicos Veterinarios</t>
  </si>
  <si>
    <t>K2W</t>
  </si>
  <si>
    <t>ProMéxico</t>
  </si>
  <si>
    <t>HJY</t>
  </si>
  <si>
    <t>Pronósticos para la Asistencia Pública</t>
  </si>
  <si>
    <t>Radio Educación</t>
  </si>
  <si>
    <t>Registro Agrario Nacional</t>
  </si>
  <si>
    <t>Secretaría de Agricultura y Desarrollo Rural</t>
  </si>
  <si>
    <t>Secretaría de Bienestar</t>
  </si>
  <si>
    <t>Secretaría de Comunicaciones y Transportes</t>
  </si>
  <si>
    <t>Secretaría de Cultura</t>
  </si>
  <si>
    <t>Secretaría de Desarrollo Agrario, Territorial y Urbano</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</si>
  <si>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</si>
  <si>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</si>
  <si>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</si>
  <si>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</si>
  <si>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</si>
  <si>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</si>
  <si>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</si>
  <si>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</si>
  <si>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</si>
  <si>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</si>
  <si>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</si>
  <si>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</si>
  <si>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</si>
  <si>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AYM</t>
  </si>
  <si>
    <t>Secretaría Ejecutiva del Sistema Nacional Anticorrupción</t>
  </si>
  <si>
    <t>P00</t>
  </si>
  <si>
    <t>Secretaría Ejecutiva del Sistema Nacional para la Protección Integral de Niñas, Niños y Adolescentes</t>
  </si>
  <si>
    <t>Secretaría General del Consejo Nacional de Población</t>
  </si>
  <si>
    <t>W00</t>
  </si>
  <si>
    <t>Secretariado Ejecutivo del Sistema Nacional de Seguridad Pública</t>
  </si>
  <si>
    <t>GSC</t>
  </si>
  <si>
    <t>Seguros de Crédito a la Vivienda SHF, S.A. de C.V.</t>
  </si>
  <si>
    <t>Servicio de Administración Tributaria</t>
  </si>
  <si>
    <t>HKA</t>
  </si>
  <si>
    <t>Servicio de Administración y Enajenación de Bienes</t>
  </si>
  <si>
    <t>Servicio de Información Agroalimentaria y Pesquera</t>
  </si>
  <si>
    <t>Servicio de Protección Federal</t>
  </si>
  <si>
    <t>LAU</t>
  </si>
  <si>
    <t>Servicio Geológico Mexicano</t>
  </si>
  <si>
    <t>Servicio Nacional de Inspección y Certificación de Semillas</t>
  </si>
  <si>
    <t>Servicio Nacional de Sanidad, Inocuidad y Calidad Agroalimentaria</t>
  </si>
  <si>
    <t>J9E</t>
  </si>
  <si>
    <t>Servicio Postal Mexicano</t>
  </si>
  <si>
    <t>Servicios a la Navegación en el Espacio Aéreo Mexicano</t>
  </si>
  <si>
    <t>KDK</t>
  </si>
  <si>
    <t>Servicios Aeroportuarios de la Ciudad de México, S.A. de C.V.</t>
  </si>
  <si>
    <t>Servicios de Atención Psiquiátrica</t>
  </si>
  <si>
    <t>NHK</t>
  </si>
  <si>
    <t>Sistema Nacional para el Desarrollo Integral de la Familia</t>
  </si>
  <si>
    <t>AYL</t>
  </si>
  <si>
    <t>Sistema Público de Radiodifusión del Estado Mexicano</t>
  </si>
  <si>
    <t>HKI</t>
  </si>
  <si>
    <t>Sociedad Hipotecaria Federal, S.N.C.</t>
  </si>
  <si>
    <t>E2D</t>
  </si>
  <si>
    <t>Talleres Gráficos de México</t>
  </si>
  <si>
    <t>Tecnológico Nacional de México</t>
  </si>
  <si>
    <t>KCZ</t>
  </si>
  <si>
    <t>Telecomunicaciones de México</t>
  </si>
  <si>
    <t>MHL</t>
  </si>
  <si>
    <t>Televisión Metropolitana S.A. de C.V.</t>
  </si>
  <si>
    <t>Tribunal Federal de Conciliación y Arbitraje</t>
  </si>
  <si>
    <t>Universidad Abierta y a Distancia de México</t>
  </si>
  <si>
    <t>A1I</t>
  </si>
  <si>
    <t>Universidad Autónoma Chapingo</t>
  </si>
  <si>
    <t>A2M</t>
  </si>
  <si>
    <t>Universidad Autónoma Metropolitana</t>
  </si>
  <si>
    <t>A3Q</t>
  </si>
  <si>
    <t>Universidad Nacional Autónoma de México</t>
  </si>
  <si>
    <t>Universidad Pedagógica Nacional</t>
  </si>
  <si>
    <t>B01</t>
  </si>
  <si>
    <t>XE-IPN Canal 11</t>
  </si>
  <si>
    <t>Pomedio</t>
  </si>
  <si>
    <t xml:space="preserve">Aplica </t>
  </si>
  <si>
    <t xml:space="preserve">No Aplica </t>
  </si>
  <si>
    <t>&gt; 80</t>
  </si>
  <si>
    <t>&lt;80</t>
  </si>
  <si>
    <r>
      <t>Variación Porcentual Real del Último Año Reportado con respecto a los años anteriores</t>
    </r>
    <r>
      <rPr>
        <b/>
        <vertAlign val="superscript"/>
        <sz val="6"/>
        <color rgb="FFFFFFFF"/>
        <rFont val="Montserrat"/>
      </rPr>
      <t>1</t>
    </r>
  </si>
  <si>
    <r>
      <t>Justificación de situaciones contingentes</t>
    </r>
    <r>
      <rPr>
        <b/>
        <vertAlign val="superscript"/>
        <sz val="6"/>
        <color rgb="FFFFFFFF"/>
        <rFont val="Montserrat"/>
      </rPr>
      <t>2</t>
    </r>
  </si>
  <si>
    <t>*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
2 En esta columna, se deberá señalar de acuerdo a lo contemplado en el numeral Cuarto, apartado I. Ejercicio del gasto público, último párrafo, de este Manual, referente a variaciones derivadas de situaciones supervenientes o contingentes.</t>
  </si>
  <si>
    <r>
      <t>Variación Absoluta del Año Reportado con respecto a los años anteriores</t>
    </r>
    <r>
      <rPr>
        <b/>
        <vertAlign val="superscript"/>
        <sz val="6"/>
        <color rgb="FFFFFFFF"/>
        <rFont val="Monserat"/>
      </rPr>
      <t>1</t>
    </r>
  </si>
  <si>
    <t xml:space="preserve">Costo Total de la Estructura Organizacional </t>
  </si>
  <si>
    <t>*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t>
  </si>
  <si>
    <r>
      <t>Variación porcentual Real del Monto</t>
    </r>
    <r>
      <rPr>
        <b/>
        <vertAlign val="superscript"/>
        <sz val="6"/>
        <color rgb="FFFFFFFF"/>
        <rFont val="Montserrat"/>
      </rPr>
      <t>1</t>
    </r>
  </si>
  <si>
    <t>(e)</t>
  </si>
  <si>
    <t>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t>
  </si>
  <si>
    <t xml:space="preserve">*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
n = Ejercicios fiscales concluidos de la Administración.	</t>
  </si>
  <si>
    <t>Seleccione</t>
  </si>
  <si>
    <t>Gasto de la partida 37504 del año base,  a precios del año corriente</t>
  </si>
  <si>
    <t>Gasto de la partida 37602 del año base,  a precios del año corriente</t>
  </si>
  <si>
    <t>Gasto en contrataciones realizadas mediante licitación pública del año corriente</t>
  </si>
  <si>
    <t>Gasto total en contrataciones del año corriente</t>
  </si>
  <si>
    <t xml:space="preserve">Gasto en contrataciones realizadas mediante compras consolidadas del año corriente </t>
  </si>
  <si>
    <t>Total de invitados a los procedimientos de invitación a cuando menos tres personas del año corriente</t>
  </si>
  <si>
    <t xml:space="preserve">Número total de procedimientos de invitación a cuando menos tres personas del año corriente </t>
  </si>
  <si>
    <t xml:space="preserve">Gasto en servicios personales del año corriente </t>
  </si>
  <si>
    <t>Gasto en servicios personales del año base, ajustado por el tabulador vigente</t>
  </si>
  <si>
    <t xml:space="preserve">Gasto de la partida 32201 “Arrendamiento de edificios y locales” del año corriente </t>
  </si>
  <si>
    <t>Gasto de la partida 32201 "Arrendamiento de edificios y locales” del año base, a precios del año corriente</t>
  </si>
  <si>
    <t>Considerando el Deflactor del Producto Interno Bruto Observado que se señala en el Marco Macroeconómico de la Cuenta Pública de cada año.</t>
  </si>
  <si>
    <t>2 Considerando el Deflactor del Producto Interno Bruto Observado que se señala en el Marco Macroeconómico de la Cuenta Pública de cada año.</t>
  </si>
  <si>
    <t xml:space="preserve"> 1 Tanto el numerador como el denominador deberán estimar el costo total de la estructura organizacional considerando las percepciones referidas en el tabulador vigente aplicable para el ejercicio que se reporta, lo anterior, con el propósito de que las comparaciones se hagan en términos reales. </t>
  </si>
  <si>
    <r>
      <rPr>
        <sz val="7"/>
        <color theme="1"/>
        <rFont val="Montserrat"/>
      </rPr>
      <t xml:space="preserve">Gasto de la partida 37504 del año </t>
    </r>
    <r>
      <rPr>
        <sz val="7"/>
        <color rgb="FF000000"/>
        <rFont val="Montserrat"/>
      </rPr>
      <t xml:space="preserve">corriente </t>
    </r>
  </si>
  <si>
    <r>
      <t xml:space="preserve">Gasto de la partida 37602 del año </t>
    </r>
    <r>
      <rPr>
        <sz val="7"/>
        <color rgb="FF000000"/>
        <rFont val="Calibri"/>
        <family val="2"/>
        <scheme val="minor"/>
      </rPr>
      <t xml:space="preserve">corriente </t>
    </r>
  </si>
  <si>
    <t xml:space="preserve"> Considerando el Deflactor del Producto Interno Bruto Observado que se señala en el Marco Macroeconómico de la Cuenta Pública de cada año.</t>
  </si>
  <si>
    <t>5.-Porcentaje del gasto en contrataciones realizadas mediante licitación pública.</t>
  </si>
  <si>
    <t>4.-Cociente del gasto en viáticos internacionales</t>
  </si>
  <si>
    <t>3.-Cociente del gasto en viáticos nacionales</t>
  </si>
  <si>
    <t>2.-Cociente del gasto de la partida 32201 Arrendamiento de edificios y locales</t>
  </si>
  <si>
    <t>1.-Cociente de gasto en Servicios Personales</t>
  </si>
  <si>
    <t>6.-Porcentaje del gasto en contrataciones realizadas mediante compras consolidadas</t>
  </si>
  <si>
    <t>7.-Invitados por procedimiento de invitación a cuando menos tres personas</t>
  </si>
  <si>
    <t>8.-Cumplimiento del desempeño en la entrega de productos de los Programas presupuestarios que componen un Ente Público</t>
  </si>
  <si>
    <t>Primer año **</t>
  </si>
  <si>
    <t xml:space="preserve">*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
** Considerar la columna "Primer año"  para el cálculo de la variación real.								</t>
  </si>
  <si>
    <t>Porcentaje de avance del indicador de componente o de indicadores de las Fichas de Indicadores del Desempeño del Programa i respecto a su meta</t>
  </si>
  <si>
    <t>Número total de programas dentro del Ente Público</t>
  </si>
  <si>
    <t>Año reportado (t)</t>
  </si>
  <si>
    <t>MANDO</t>
  </si>
  <si>
    <t>BASE</t>
  </si>
  <si>
    <t>Lo anterior derivado del pago del Pasivo de 2018 y los servicios necesarios para un spot de PEMEX.</t>
  </si>
  <si>
    <t>La variación se debe a servicios de arrendamiento de equipo de cinematografía para campañas promocionales de Canal 22, spot 1 Pemex</t>
  </si>
  <si>
    <t>Toda vez que en 2018 se realizó una compra consolidada para el Suministro de papelería y consumibles de oficina para la Secretaría de Cultura e Instituciones Adheridas del Sector Cultural Licitación LPN-048410001-E15-2018, en 2019 ya no fue necesario otra compra mayor.</t>
  </si>
  <si>
    <t>Toda vez que la Televisora, en su busqueda de actualización tecnológica, cambió de sistema para el almacenamiento de material digital, ya no fue necesaria la adquisición de estos suministros.</t>
  </si>
  <si>
    <t>El consumo de garrafones de agua potable disminuyó de un año a otro.</t>
  </si>
  <si>
    <t>El consumo de combustible para servicios administrativos disminuyó de un año a otro.</t>
  </si>
  <si>
    <t>En 2019 no fue necesaria la adquisición de diésel para la planta de emergencia ubicada en las estación transmisota cerro del Chiquihuite.</t>
  </si>
  <si>
    <t>El gasto por el servicio de telefonía celular disminuyó de un año a otro</t>
  </si>
  <si>
    <t>El gasto disminuyó debido a que se cambió de proveedor para la transmisión de la señal de vía satélite a Fibra óptica.</t>
  </si>
  <si>
    <t>El gasto aumentó debido a los costos de envío de ocntratos internacionale para su firma.</t>
  </si>
  <si>
    <t>La variación es derivada de que en 2019 no se ejercieron recursos en dicha partida.</t>
  </si>
  <si>
    <t>Toda vez que no existieron viajes al extranjero no fue necesario el pago de inscripciones a  Mercado de Medios Audiovisuales internacionales</t>
  </si>
  <si>
    <t>La variación es derivada de la disminución de eventos de este tipo.</t>
  </si>
  <si>
    <t>La variación deriva de apasivamiento de pagos por este servicio.</t>
  </si>
  <si>
    <t>Derivado del Decreto emitido por el ejecutivo, en 2019 no s ejerció recurso para este 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</si>
</sst>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7">
    <font>
      <sz val="11"/>
      <color theme="1"/>
      <name val="Calibri"/>
      <family val="2"/>
      <scheme val="minor"/>
    </font>
    <font>
      <sz val="11"/>
      <color theme="1"/>
      <name val="Calibri"/>
      <family val="2"/>
      <scheme val="minor"/>
    </font>
    <font>
      <sz val="12"/>
      <color theme="1"/>
      <name val="Calibri"/>
      <family val="2"/>
      <scheme val="minor"/>
    </font>
    <font>
      <b/>
      <sz val="8"/>
      <color theme="1"/>
      <name val="Montserrat"/>
    </font>
    <font>
      <b/>
      <sz val="9"/>
      <color rgb="FFFFFFFF"/>
      <name val="Montserrat"/>
    </font>
    <font>
      <b/>
      <sz val="8"/>
      <color rgb="FFFFFFFF"/>
      <name val="Montserrat"/>
    </font>
    <font>
      <b/>
      <sz val="7"/>
      <color rgb="FFFFFFFF"/>
      <name val="Montserrat"/>
    </font>
    <font>
      <sz val="6"/>
      <color rgb="FFFFFFFF"/>
      <name val="Montserrat"/>
    </font>
    <font>
      <b/>
      <vertAlign val="superscript"/>
      <sz val="7"/>
      <color rgb="FFFFFFFF"/>
      <name val="Montserrat"/>
    </font>
    <font>
      <b/>
      <sz val="8"/>
      <color rgb="FF000000"/>
      <name val="Montserrat"/>
    </font>
    <font>
      <b/>
      <sz val="10"/>
      <color rgb="FF000000"/>
      <name val="Montserrat"/>
    </font>
    <font>
      <sz val="8"/>
      <color rgb="FF000000"/>
      <name val="Montserrat"/>
    </font>
    <font>
      <b/>
      <sz val="11"/>
      <color rgb="FF000000"/>
      <name val="Montserrat"/>
    </font>
    <font>
      <sz val="10"/>
      <color rgb="FF000000"/>
      <name val="Montserrat"/>
    </font>
    <font>
      <sz val="7"/>
      <color rgb="FF000000"/>
      <name val="Montserrat"/>
    </font>
    <font>
      <sz val="9"/>
      <color rgb="FF000000"/>
      <name val="Montserrat"/>
    </font>
    <font>
      <sz val="10"/>
      <color theme="1"/>
      <name val="Montserrat"/>
    </font>
    <font>
      <b/>
      <sz val="10"/>
      <color theme="1"/>
      <name val="Montserrat"/>
    </font>
    <font>
      <b/>
      <sz val="3"/>
      <color rgb="FF000000"/>
      <name val="Montserrat"/>
    </font>
    <font>
      <b/>
      <sz val="2"/>
      <color rgb="FF000000"/>
      <name val="Montserrat"/>
    </font>
    <font>
      <sz val="3"/>
      <color rgb="FF000000"/>
      <name val="Montserrat"/>
    </font>
    <font>
      <sz val="2"/>
      <color rgb="FF000000"/>
      <name val="Montserrat"/>
    </font>
    <font>
      <b/>
      <sz val="6"/>
      <color rgb="FFFFFFFF"/>
      <name val="Montserrat"/>
    </font>
    <font>
      <b/>
      <vertAlign val="superscript"/>
      <sz val="6"/>
      <color rgb="FFFFFFFF"/>
      <name val="Montserrat"/>
    </font>
    <font>
      <sz val="11"/>
      <color rgb="FF000000"/>
      <name val="Montserrat"/>
    </font>
    <font>
      <sz val="8"/>
      <color theme="1"/>
      <name val="Calibri"/>
      <family val="2"/>
      <scheme val="minor"/>
    </font>
    <font>
      <sz val="8"/>
      <color theme="1"/>
      <name val="Montserrat"/>
    </font>
    <font>
      <sz val="6"/>
      <color theme="1"/>
      <name val="Calibri"/>
      <family val="2"/>
      <scheme val="minor"/>
    </font>
    <font>
      <b/>
      <sz val="6"/>
      <color rgb="FFFFFFFF"/>
      <name val="Monserat"/>
    </font>
    <font>
      <sz val="6"/>
      <color rgb="FFFFFFFF"/>
      <name val="Monserat"/>
    </font>
    <font>
      <b/>
      <vertAlign val="superscript"/>
      <sz val="6"/>
      <color rgb="FFFFFFFF"/>
      <name val="Monserat"/>
    </font>
    <font>
      <sz val="6"/>
      <color theme="1"/>
      <name val="Monserat"/>
    </font>
    <font>
      <b/>
      <sz val="6"/>
      <color theme="1"/>
      <name val="Calibri"/>
      <family val="2"/>
      <scheme val="minor"/>
    </font>
    <font>
      <sz val="11"/>
      <color theme="0"/>
      <name val="Calibri"/>
      <family val="2"/>
      <scheme val="minor"/>
    </font>
    <font>
      <sz val="7"/>
      <color theme="1"/>
      <name val="Montserrat"/>
    </font>
    <font>
      <sz val="7"/>
      <color rgb="FF000000"/>
      <name val="Calibri"/>
      <family val="2"/>
      <scheme val="minor"/>
    </font>
    <font>
      <b/>
      <sz val="9"/>
      <color indexed="81"/>
      <name val="Tahoma"/>
      <family val="2"/>
    </font>
  </fonts>
  <fills count="10">
    <fill>
      <patternFill patternType="none"/>
    </fill>
    <fill>
      <patternFill patternType="gray125"/>
    </fill>
    <fill>
      <patternFill patternType="solid">
        <fgColor rgb="FF800000"/>
        <bgColor indexed="64"/>
      </patternFill>
    </fill>
    <fill>
      <patternFill patternType="solid">
        <fgColor rgb="FFA6A6A6"/>
        <bgColor indexed="64"/>
      </patternFill>
    </fill>
    <fill>
      <patternFill patternType="solid">
        <fgColor rgb="FFD9D9D9"/>
        <bgColor indexed="64"/>
      </patternFill>
    </fill>
    <fill>
      <patternFill patternType="solid">
        <fgColor rgb="FFFF0000"/>
        <bgColor indexed="64"/>
      </patternFill>
    </fill>
    <fill>
      <patternFill patternType="solid">
        <fgColor rgb="FF00B050"/>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theme="2" tint="-9.9948118533890809E-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rgb="FFFFFFFF"/>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rgb="FFFFFFFF"/>
      </top>
      <bottom/>
      <diagonal/>
    </border>
    <border>
      <left/>
      <right/>
      <top style="medium">
        <color rgb="FFFFFFFF"/>
      </top>
      <bottom style="medium">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right style="dotted">
        <color indexed="64"/>
      </right>
      <top/>
      <bottom/>
      <diagonal/>
    </border>
    <border>
      <left/>
      <right/>
      <top/>
      <bottom style="dotted">
        <color indexed="64"/>
      </bottom>
      <diagonal/>
    </border>
    <border>
      <left/>
      <right style="medium">
        <color indexed="64"/>
      </right>
      <top/>
      <bottom style="dotted">
        <color indexed="64"/>
      </bottom>
      <diagonal/>
    </border>
    <border>
      <left/>
      <right/>
      <top/>
      <bottom style="dotted">
        <color rgb="FFFFFFFF"/>
      </bottom>
      <diagonal/>
    </border>
    <border>
      <left/>
      <right/>
      <top style="dotted">
        <color rgb="FFFFFFFF"/>
      </top>
      <bottom/>
      <diagonal/>
    </border>
    <border>
      <left/>
      <right/>
      <top style="dotted">
        <color rgb="FFFFFFFF"/>
      </top>
      <bottom style="dotted">
        <color rgb="FFFFFFFF"/>
      </bottom>
      <diagonal/>
    </border>
    <border>
      <left/>
      <right/>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indexed="64"/>
      </left>
      <right/>
      <top style="medium">
        <color theme="1"/>
      </top>
      <bottom/>
      <diagonal/>
    </border>
  </borders>
  <cellStyleXfs count="2">
    <xf numFmtId="0" fontId="0" fillId="0" borderId="0"/>
    <xf numFmtId="43" fontId="1" fillId="0" borderId="0" applyFont="0" applyFill="0" applyBorder="0" applyAlignment="0" applyProtection="0"/>
  </cellStyleXfs>
  <cellXfs count="210">
    <xf numFmtId="0" fontId="0" fillId="0" borderId="0" xfId="0"/>
    <xf numFmtId="0" fontId="0" fillId="0" borderId="0" xfId="0" applyProtection="1">
      <protection hidden="1"/>
    </xf>
    <xf numFmtId="0" fontId="33" fillId="5" borderId="0" xfId="0" applyFont="1" applyFill="1" applyAlignment="1">
      <alignment horizontal="center"/>
    </xf>
    <xf numFmtId="0" fontId="33" fillId="6" borderId="0" xfId="0" applyFont="1" applyFill="1"/>
    <xf numFmtId="0" fontId="9" fillId="3" borderId="0" xfId="0" applyFont="1" applyFill="1" applyAlignment="1" applyProtection="1">
      <alignment horizontal="center" vertical="center" wrapText="1"/>
    </xf>
    <xf numFmtId="0" fontId="9" fillId="7" borderId="0" xfId="0" applyFont="1" applyFill="1" applyAlignment="1" applyProtection="1">
      <alignment horizontal="center" vertical="center" wrapText="1"/>
    </xf>
    <xf numFmtId="0" fontId="9" fillId="3" borderId="0" xfId="0" applyFont="1" applyFill="1" applyBorder="1" applyAlignment="1" applyProtection="1">
      <alignment horizontal="center" vertical="center" wrapText="1"/>
    </xf>
    <xf numFmtId="164" fontId="10" fillId="3" borderId="0" xfId="0" applyNumberFormat="1" applyFont="1" applyFill="1" applyBorder="1" applyAlignment="1" applyProtection="1">
      <alignment horizontal="center" vertical="center" wrapText="1"/>
    </xf>
    <xf numFmtId="164" fontId="10" fillId="3" borderId="6" xfId="0" applyNumberFormat="1" applyFont="1" applyFill="1" applyBorder="1" applyAlignment="1" applyProtection="1">
      <alignment horizontal="center" vertical="center" wrapText="1"/>
    </xf>
    <xf numFmtId="164" fontId="9" fillId="3" borderId="0" xfId="0" applyNumberFormat="1" applyFont="1" applyFill="1" applyBorder="1" applyAlignment="1" applyProtection="1">
      <alignment horizontal="center" vertical="center" wrapText="1"/>
    </xf>
    <xf numFmtId="0" fontId="0" fillId="0" borderId="0" xfId="0" applyProtection="1">
      <protection locked="0"/>
    </xf>
    <xf numFmtId="0" fontId="5"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2" fillId="0" borderId="0" xfId="0" applyFont="1" applyAlignment="1" applyProtection="1">
      <alignment vertical="center" wrapText="1"/>
      <protection locked="0"/>
    </xf>
    <xf numFmtId="0" fontId="9" fillId="3" borderId="4" xfId="0" applyFont="1" applyFill="1" applyBorder="1" applyAlignment="1" applyProtection="1">
      <alignment vertical="center" wrapText="1"/>
      <protection locked="0"/>
    </xf>
    <xf numFmtId="0" fontId="10" fillId="0" borderId="0" xfId="0" applyFont="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25" fillId="0" borderId="0" xfId="0" applyFont="1" applyAlignment="1" applyProtection="1">
      <alignment vertical="center" wrapText="1"/>
      <protection locked="0"/>
    </xf>
    <xf numFmtId="0" fontId="9" fillId="4" borderId="4" xfId="0" applyFont="1" applyFill="1" applyBorder="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11" fillId="7" borderId="0" xfId="0" applyFont="1" applyFill="1" applyAlignment="1" applyProtection="1">
      <alignment vertical="center" wrapText="1"/>
      <protection locked="0"/>
    </xf>
    <xf numFmtId="0" fontId="14" fillId="0" borderId="4" xfId="0" applyFont="1" applyBorder="1" applyAlignment="1" applyProtection="1">
      <alignment horizontal="left" vertical="center" wrapText="1" indent="2"/>
      <protection locked="0"/>
    </xf>
    <xf numFmtId="0" fontId="15" fillId="0" borderId="0" xfId="0" applyFont="1" applyAlignment="1" applyProtection="1">
      <alignment horizontal="left" vertical="center" wrapText="1" indent="2"/>
      <protection locked="0"/>
    </xf>
    <xf numFmtId="0" fontId="26" fillId="7" borderId="0" xfId="0" applyFont="1" applyFill="1" applyAlignment="1" applyProtection="1">
      <alignment vertical="center" wrapText="1"/>
      <protection locked="0"/>
    </xf>
    <xf numFmtId="0" fontId="25" fillId="7" borderId="0" xfId="0" applyFont="1" applyFill="1" applyAlignment="1" applyProtection="1">
      <alignment vertical="center" wrapText="1"/>
      <protection locked="0"/>
    </xf>
    <xf numFmtId="0" fontId="3" fillId="7" borderId="0" xfId="0" applyFont="1" applyFill="1" applyAlignment="1" applyProtection="1">
      <alignment vertical="center" wrapText="1"/>
      <protection locked="0"/>
    </xf>
    <xf numFmtId="164" fontId="11" fillId="7" borderId="0" xfId="0" applyNumberFormat="1" applyFont="1" applyFill="1" applyAlignment="1" applyProtection="1">
      <alignment vertical="center" wrapText="1"/>
      <protection locked="0"/>
    </xf>
    <xf numFmtId="2" fontId="11" fillId="7" borderId="0" xfId="0" applyNumberFormat="1" applyFont="1" applyFill="1" applyAlignment="1" applyProtection="1">
      <alignment vertical="center" wrapText="1"/>
      <protection locked="0"/>
    </xf>
    <xf numFmtId="0" fontId="25" fillId="7" borderId="0" xfId="0" applyFont="1" applyFill="1" applyProtection="1">
      <protection locked="0"/>
    </xf>
    <xf numFmtId="43" fontId="11" fillId="7" borderId="0" xfId="1" applyFont="1" applyFill="1" applyAlignment="1" applyProtection="1">
      <alignment vertical="center" wrapText="1"/>
      <protection locked="0"/>
    </xf>
    <xf numFmtId="0" fontId="14" fillId="0" borderId="7" xfId="0" applyFont="1" applyBorder="1" applyAlignment="1" applyProtection="1">
      <alignment horizontal="left" vertical="center" wrapText="1" indent="2"/>
      <protection locked="0"/>
    </xf>
    <xf numFmtId="0" fontId="13" fillId="0" borderId="8" xfId="0" applyFont="1" applyBorder="1" applyAlignment="1" applyProtection="1">
      <alignment vertical="center" wrapText="1"/>
      <protection locked="0"/>
    </xf>
    <xf numFmtId="0" fontId="11" fillId="0" borderId="8" xfId="0" applyFont="1" applyBorder="1" applyAlignment="1" applyProtection="1">
      <alignment horizontal="center" vertical="center" wrapText="1"/>
      <protection locked="0"/>
    </xf>
    <xf numFmtId="0" fontId="11" fillId="0" borderId="8" xfId="0" applyFont="1" applyBorder="1" applyAlignment="1" applyProtection="1">
      <alignment vertical="center" wrapText="1"/>
      <protection locked="0"/>
    </xf>
    <xf numFmtId="0" fontId="9" fillId="7" borderId="8" xfId="0" applyFont="1" applyFill="1" applyBorder="1" applyAlignment="1" applyProtection="1">
      <alignment vertical="center" wrapText="1"/>
      <protection locked="0"/>
    </xf>
    <xf numFmtId="0" fontId="9" fillId="7" borderId="8" xfId="0" applyFont="1" applyFill="1" applyBorder="1" applyAlignment="1" applyProtection="1">
      <alignment horizontal="center" vertical="center" wrapText="1"/>
      <protection locked="0"/>
    </xf>
    <xf numFmtId="0" fontId="11" fillId="7" borderId="8" xfId="0" applyFont="1" applyFill="1" applyBorder="1" applyAlignment="1" applyProtection="1">
      <alignment vertical="center" wrapText="1"/>
      <protection locked="0"/>
    </xf>
    <xf numFmtId="0" fontId="11" fillId="7" borderId="8" xfId="0" applyFont="1" applyFill="1" applyBorder="1" applyAlignment="1" applyProtection="1">
      <alignment horizontal="center" vertical="center" wrapText="1"/>
      <protection locked="0"/>
    </xf>
    <xf numFmtId="0" fontId="25" fillId="7" borderId="8" xfId="0" applyFont="1" applyFill="1" applyBorder="1" applyProtection="1">
      <protection locked="0"/>
    </xf>
    <xf numFmtId="164" fontId="9" fillId="3" borderId="0" xfId="0" applyNumberFormat="1" applyFont="1" applyFill="1" applyAlignment="1" applyProtection="1">
      <alignment horizontal="center" vertical="center" wrapText="1"/>
    </xf>
    <xf numFmtId="0" fontId="11" fillId="4" borderId="0" xfId="0" applyFont="1" applyFill="1" applyAlignment="1" applyProtection="1">
      <alignment vertical="center" wrapText="1"/>
    </xf>
    <xf numFmtId="0" fontId="11" fillId="4" borderId="0" xfId="0" applyFont="1" applyFill="1" applyAlignment="1" applyProtection="1">
      <alignment horizontal="center" vertical="center" wrapText="1"/>
    </xf>
    <xf numFmtId="0" fontId="11" fillId="7" borderId="0" xfId="0" applyFont="1" applyFill="1" applyAlignment="1" applyProtection="1">
      <alignment horizontal="center" vertical="center" wrapText="1"/>
    </xf>
    <xf numFmtId="0" fontId="25" fillId="0" borderId="0" xfId="0" applyFont="1" applyAlignment="1" applyProtection="1">
      <alignment horizontal="center" vertical="center" wrapText="1"/>
    </xf>
    <xf numFmtId="0" fontId="22" fillId="2" borderId="4"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7" fillId="0" borderId="0" xfId="0" applyFont="1" applyProtection="1">
      <protection locked="0"/>
    </xf>
    <xf numFmtId="0" fontId="22" fillId="2" borderId="0" xfId="0" applyFont="1" applyFill="1" applyBorder="1" applyAlignment="1" applyProtection="1">
      <alignment horizontal="center" vertical="center" wrapText="1"/>
      <protection locked="0"/>
    </xf>
    <xf numFmtId="0" fontId="27" fillId="2" borderId="4" xfId="0" applyFont="1" applyFill="1" applyBorder="1" applyAlignment="1" applyProtection="1">
      <alignment vertical="center" wrapText="1"/>
      <protection locked="0"/>
    </xf>
    <xf numFmtId="0" fontId="22"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wrapText="1" indent="1"/>
      <protection locked="0"/>
    </xf>
    <xf numFmtId="0" fontId="19" fillId="0" borderId="0" xfId="0" applyFont="1" applyAlignment="1" applyProtection="1">
      <alignment horizontal="left" vertical="center" wrapText="1" indent="1"/>
      <protection locked="0"/>
    </xf>
    <xf numFmtId="0" fontId="20" fillId="0" borderId="0" xfId="0" applyFont="1" applyAlignment="1" applyProtection="1">
      <alignment horizontal="center" vertical="center" wrapText="1"/>
      <protection locked="0"/>
    </xf>
    <xf numFmtId="0" fontId="20"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20" fillId="0" borderId="6" xfId="0" applyFont="1" applyBorder="1" applyAlignment="1" applyProtection="1">
      <alignment vertical="center" wrapText="1"/>
      <protection locked="0"/>
    </xf>
    <xf numFmtId="0" fontId="9" fillId="4" borderId="14" xfId="0" applyFont="1" applyFill="1" applyBorder="1" applyAlignment="1" applyProtection="1">
      <alignment horizontal="left" vertical="center" wrapText="1" indent="1"/>
      <protection locked="0"/>
    </xf>
    <xf numFmtId="0" fontId="19" fillId="0" borderId="15" xfId="0" applyFont="1" applyBorder="1" applyAlignment="1" applyProtection="1">
      <alignment horizontal="left" vertical="center" wrapText="1" indent="1"/>
      <protection locked="0"/>
    </xf>
    <xf numFmtId="0" fontId="25" fillId="0" borderId="15" xfId="0" applyFont="1" applyBorder="1" applyAlignment="1" applyProtection="1">
      <alignment vertical="center" wrapText="1"/>
      <protection locked="0"/>
    </xf>
    <xf numFmtId="0" fontId="13" fillId="4" borderId="17" xfId="0" applyFont="1" applyFill="1" applyBorder="1" applyAlignment="1" applyProtection="1">
      <alignment vertical="center" wrapText="1"/>
      <protection locked="0"/>
    </xf>
    <xf numFmtId="0" fontId="14" fillId="0" borderId="14" xfId="0" applyFont="1" applyBorder="1" applyAlignment="1" applyProtection="1">
      <alignment vertical="center" wrapText="1"/>
      <protection locked="0"/>
    </xf>
    <xf numFmtId="0" fontId="21" fillId="0" borderId="15" xfId="0" applyFont="1" applyBorder="1" applyAlignment="1" applyProtection="1">
      <alignment horizontal="left" vertical="center" wrapText="1" indent="2"/>
      <protection locked="0"/>
    </xf>
    <xf numFmtId="0" fontId="26" fillId="0" borderId="16" xfId="0" applyFont="1" applyBorder="1" applyAlignment="1" applyProtection="1">
      <alignment vertical="center" wrapText="1"/>
      <protection locked="0"/>
    </xf>
    <xf numFmtId="0" fontId="26" fillId="0" borderId="16"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13" fillId="0" borderId="17" xfId="0" applyFont="1" applyBorder="1" applyAlignment="1" applyProtection="1">
      <alignment vertical="center" wrapText="1"/>
      <protection locked="0"/>
    </xf>
    <xf numFmtId="0" fontId="21" fillId="0" borderId="15" xfId="0" applyFont="1" applyBorder="1" applyAlignment="1" applyProtection="1">
      <alignment vertical="center" wrapText="1"/>
      <protection locked="0"/>
    </xf>
    <xf numFmtId="0" fontId="11" fillId="0" borderId="16" xfId="0" applyFont="1" applyBorder="1" applyAlignment="1" applyProtection="1">
      <alignment vertical="center" wrapText="1"/>
      <protection locked="0"/>
    </xf>
    <xf numFmtId="0" fontId="11" fillId="0" borderId="15" xfId="0" applyFont="1" applyBorder="1" applyAlignment="1" applyProtection="1">
      <alignment vertical="center" wrapText="1"/>
      <protection locked="0"/>
    </xf>
    <xf numFmtId="0" fontId="25" fillId="0" borderId="0" xfId="0" applyFont="1" applyProtection="1">
      <protection locked="0"/>
    </xf>
    <xf numFmtId="0" fontId="11" fillId="4" borderId="16" xfId="0" applyFont="1" applyFill="1" applyBorder="1" applyAlignment="1" applyProtection="1">
      <alignment horizontal="center" vertical="center" wrapText="1"/>
    </xf>
    <xf numFmtId="0" fontId="25" fillId="7" borderId="0" xfId="0" applyFont="1" applyFill="1" applyAlignment="1" applyProtection="1">
      <alignment vertical="center" wrapText="1"/>
    </xf>
    <xf numFmtId="164" fontId="11" fillId="4" borderId="16" xfId="0" applyNumberFormat="1" applyFont="1" applyFill="1" applyBorder="1" applyAlignment="1" applyProtection="1">
      <alignment horizontal="center" vertical="center" wrapText="1"/>
    </xf>
    <xf numFmtId="0" fontId="31" fillId="0" borderId="0" xfId="0" applyFont="1" applyProtection="1">
      <protection locked="0"/>
    </xf>
    <xf numFmtId="0" fontId="28" fillId="0" borderId="0" xfId="0" applyFont="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1" fillId="0" borderId="0" xfId="0" applyFont="1" applyAlignment="1" applyProtection="1">
      <alignment vertical="center" wrapText="1"/>
      <protection locked="0"/>
    </xf>
    <xf numFmtId="0" fontId="13" fillId="4" borderId="0" xfId="0" applyFont="1" applyFill="1" applyAlignment="1" applyProtection="1">
      <alignment horizontal="center" vertical="center" wrapText="1"/>
      <protection locked="0"/>
    </xf>
    <xf numFmtId="0" fontId="13" fillId="4" borderId="0" xfId="0" applyFont="1" applyFill="1" applyAlignment="1" applyProtection="1">
      <alignment vertical="center" wrapText="1"/>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wrapText="1"/>
      <protection locked="0"/>
    </xf>
    <xf numFmtId="0" fontId="9" fillId="4" borderId="7" xfId="0" applyFont="1" applyFill="1" applyBorder="1" applyAlignment="1" applyProtection="1">
      <alignment horizontal="left" vertical="center" wrapText="1" indent="1"/>
      <protection locked="0"/>
    </xf>
    <xf numFmtId="0" fontId="9" fillId="0" borderId="8" xfId="0" applyFont="1" applyBorder="1" applyAlignment="1" applyProtection="1">
      <alignment horizontal="left" vertical="center" wrapText="1" indent="1"/>
      <protection locked="0"/>
    </xf>
    <xf numFmtId="0" fontId="9" fillId="4" borderId="8" xfId="0" applyFont="1" applyFill="1" applyBorder="1" applyAlignment="1" applyProtection="1">
      <alignment horizontal="left" vertical="center" wrapText="1" indent="1"/>
      <protection locked="0"/>
    </xf>
    <xf numFmtId="3" fontId="10" fillId="3" borderId="0" xfId="0" applyNumberFormat="1" applyFont="1" applyFill="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2" fillId="0" borderId="0" xfId="0" applyFont="1" applyBorder="1" applyAlignment="1" applyProtection="1">
      <alignment vertical="center" wrapText="1"/>
      <protection locked="0"/>
    </xf>
    <xf numFmtId="0" fontId="22" fillId="2" borderId="6"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2" fillId="0" borderId="4" xfId="0" applyFont="1" applyBorder="1" applyAlignment="1" applyProtection="1">
      <alignment horizontal="left" vertical="center" wrapText="1" indent="1"/>
      <protection locked="0"/>
    </xf>
    <xf numFmtId="0" fontId="13" fillId="4" borderId="0" xfId="0" applyFont="1" applyFill="1" applyBorder="1" applyAlignment="1" applyProtection="1">
      <alignment horizontal="center" vertical="center" wrapText="1"/>
      <protection locked="0"/>
    </xf>
    <xf numFmtId="0" fontId="13" fillId="4" borderId="0" xfId="0" applyFont="1" applyFill="1" applyBorder="1" applyAlignment="1" applyProtection="1">
      <alignment vertical="center" wrapText="1"/>
      <protection locked="0"/>
    </xf>
    <xf numFmtId="0" fontId="15" fillId="0" borderId="4" xfId="0" applyFont="1" applyBorder="1" applyAlignment="1" applyProtection="1">
      <alignment horizontal="left" vertical="center" wrapText="1" indent="2"/>
      <protection locked="0"/>
    </xf>
    <xf numFmtId="0" fontId="13" fillId="0" borderId="4" xfId="0" applyFont="1" applyBorder="1" applyAlignment="1" applyProtection="1">
      <alignment vertical="center" wrapText="1"/>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vertical="center" wrapText="1"/>
      <protection locked="0"/>
    </xf>
    <xf numFmtId="0" fontId="9" fillId="0" borderId="7" xfId="0" applyFont="1" applyBorder="1" applyAlignment="1" applyProtection="1">
      <alignment horizontal="left" vertical="center" wrapText="1" indent="1"/>
      <protection locked="0"/>
    </xf>
    <xf numFmtId="0" fontId="9" fillId="4" borderId="8" xfId="0" applyFont="1" applyFill="1" applyBorder="1" applyAlignment="1" applyProtection="1">
      <alignment horizontal="center" vertical="center" wrapText="1"/>
      <protection locked="0"/>
    </xf>
    <xf numFmtId="0" fontId="9" fillId="7" borderId="0" xfId="0" applyFont="1" applyFill="1" applyBorder="1" applyAlignment="1" applyProtection="1">
      <alignment horizontal="center" vertical="center" wrapText="1"/>
    </xf>
    <xf numFmtId="0" fontId="10" fillId="7" borderId="0" xfId="0" applyFont="1" applyFill="1" applyBorder="1" applyAlignment="1" applyProtection="1">
      <alignment vertical="center" wrapText="1"/>
    </xf>
    <xf numFmtId="0" fontId="10" fillId="7" borderId="0" xfId="0" applyFont="1" applyFill="1" applyBorder="1" applyAlignment="1" applyProtection="1">
      <alignment horizontal="center" vertical="center" wrapText="1"/>
    </xf>
    <xf numFmtId="0" fontId="13" fillId="7" borderId="0" xfId="0" applyFont="1" applyFill="1" applyBorder="1" applyAlignment="1" applyProtection="1">
      <alignment horizontal="center" vertical="center" wrapText="1"/>
    </xf>
    <xf numFmtId="0" fontId="16" fillId="7" borderId="0" xfId="0" applyFont="1" applyFill="1" applyBorder="1" applyAlignment="1" applyProtection="1">
      <alignment vertical="center" wrapText="1"/>
    </xf>
    <xf numFmtId="0" fontId="2" fillId="7" borderId="0" xfId="0" applyFont="1" applyFill="1" applyBorder="1" applyAlignment="1" applyProtection="1">
      <alignment vertical="center" wrapText="1"/>
    </xf>
    <xf numFmtId="0" fontId="17" fillId="7" borderId="0" xfId="0" applyFont="1" applyFill="1" applyBorder="1" applyAlignment="1" applyProtection="1">
      <alignment vertical="center" wrapText="1"/>
    </xf>
    <xf numFmtId="0" fontId="9" fillId="7" borderId="8" xfId="0" applyFont="1" applyFill="1" applyBorder="1" applyAlignment="1" applyProtection="1">
      <alignment horizontal="left" vertical="center" wrapText="1" indent="1"/>
    </xf>
    <xf numFmtId="0" fontId="9" fillId="7" borderId="8"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protection locked="0"/>
    </xf>
    <xf numFmtId="0" fontId="0" fillId="0" borderId="2" xfId="0" applyBorder="1" applyProtection="1">
      <protection locked="0"/>
    </xf>
    <xf numFmtId="0" fontId="0" fillId="0" borderId="3" xfId="0" applyBorder="1" applyProtection="1">
      <protection locked="0"/>
    </xf>
    <xf numFmtId="0" fontId="22" fillId="0" borderId="0" xfId="0" applyFont="1" applyBorder="1" applyAlignment="1" applyProtection="1">
      <alignment horizontal="center" vertical="center" wrapText="1"/>
      <protection locked="0"/>
    </xf>
    <xf numFmtId="0" fontId="32" fillId="0" borderId="0" xfId="0" applyFont="1" applyBorder="1" applyProtection="1">
      <protection locked="0"/>
    </xf>
    <xf numFmtId="0" fontId="6" fillId="0" borderId="0" xfId="0" applyFont="1" applyFill="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0" fontId="22" fillId="2" borderId="23"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wrapText="1"/>
      <protection locked="0"/>
    </xf>
    <xf numFmtId="0" fontId="32" fillId="0" borderId="21" xfId="0" applyFont="1" applyBorder="1" applyProtection="1">
      <protection locked="0"/>
    </xf>
    <xf numFmtId="0" fontId="32" fillId="0" borderId="0" xfId="0" applyFont="1" applyBorder="1" applyAlignment="1" applyProtection="1">
      <alignment vertical="center" wrapText="1"/>
      <protection locked="0"/>
    </xf>
    <xf numFmtId="49" fontId="22" fillId="2" borderId="0" xfId="0" applyNumberFormat="1"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0" fillId="0" borderId="0" xfId="0" applyBorder="1" applyProtection="1">
      <protection locked="0"/>
    </xf>
    <xf numFmtId="0" fontId="12" fillId="0" borderId="0" xfId="0" applyFont="1" applyBorder="1" applyAlignment="1" applyProtection="1">
      <alignment horizontal="left" vertical="center" wrapText="1" indent="1"/>
      <protection locked="0"/>
    </xf>
    <xf numFmtId="0" fontId="12" fillId="0" borderId="8" xfId="0" applyFont="1" applyBorder="1" applyAlignment="1" applyProtection="1">
      <alignment horizontal="left" vertical="center" wrapText="1" indent="1"/>
      <protection locked="0"/>
    </xf>
    <xf numFmtId="0" fontId="0" fillId="0" borderId="8" xfId="0" applyBorder="1" applyProtection="1">
      <protection locked="0"/>
    </xf>
    <xf numFmtId="0" fontId="2" fillId="0" borderId="8" xfId="0" applyFont="1" applyBorder="1" applyAlignment="1" applyProtection="1">
      <alignment vertical="center" wrapText="1"/>
      <protection locked="0"/>
    </xf>
    <xf numFmtId="0" fontId="14" fillId="0" borderId="28" xfId="0" applyFont="1" applyBorder="1" applyAlignment="1" applyProtection="1">
      <alignment horizontal="justify" vertical="center" wrapText="1"/>
      <protection locked="0"/>
    </xf>
    <xf numFmtId="0" fontId="14" fillId="0" borderId="28" xfId="0" applyFont="1" applyBorder="1" applyAlignment="1" applyProtection="1">
      <alignment vertical="center" wrapText="1"/>
      <protection locked="0"/>
    </xf>
    <xf numFmtId="0" fontId="14" fillId="8" borderId="28" xfId="0" applyFont="1" applyFill="1" applyBorder="1" applyAlignment="1" applyProtection="1">
      <alignment vertical="center" wrapText="1"/>
      <protection locked="0"/>
    </xf>
    <xf numFmtId="0" fontId="14" fillId="8" borderId="30" xfId="0" applyFont="1" applyFill="1" applyBorder="1" applyAlignment="1" applyProtection="1">
      <alignment vertical="center" wrapText="1"/>
      <protection locked="0"/>
    </xf>
    <xf numFmtId="0" fontId="15" fillId="8" borderId="0" xfId="0" applyFont="1" applyFill="1" applyBorder="1" applyAlignment="1" applyProtection="1">
      <alignment horizontal="justify" vertical="center"/>
    </xf>
    <xf numFmtId="0" fontId="15" fillId="8" borderId="29" xfId="0" applyFont="1" applyFill="1" applyBorder="1" applyAlignment="1" applyProtection="1">
      <alignment horizontal="justify" vertical="center"/>
    </xf>
    <xf numFmtId="0" fontId="24" fillId="8" borderId="31" xfId="0" applyFont="1" applyFill="1" applyBorder="1" applyAlignment="1" applyProtection="1">
      <alignment vertical="center"/>
    </xf>
    <xf numFmtId="0" fontId="24" fillId="8" borderId="32" xfId="0" applyFont="1" applyFill="1" applyBorder="1" applyAlignment="1" applyProtection="1">
      <alignment vertical="center"/>
    </xf>
    <xf numFmtId="164" fontId="15" fillId="0" borderId="29" xfId="0" applyNumberFormat="1" applyFont="1" applyBorder="1" applyAlignment="1" applyProtection="1">
      <alignment horizontal="justify" vertical="center"/>
    </xf>
    <xf numFmtId="0" fontId="15" fillId="9" borderId="29" xfId="0" applyFont="1" applyFill="1" applyBorder="1" applyAlignment="1" applyProtection="1">
      <alignment horizontal="justify" vertical="center"/>
    </xf>
    <xf numFmtId="0" fontId="14" fillId="0" borderId="33" xfId="0" applyFont="1" applyBorder="1" applyAlignment="1" applyProtection="1">
      <alignment horizontal="justify" vertical="center" wrapText="1"/>
      <protection locked="0"/>
    </xf>
    <xf numFmtId="0" fontId="0" fillId="0" borderId="28" xfId="0" applyBorder="1" applyProtection="1">
      <protection locked="0"/>
    </xf>
    <xf numFmtId="0" fontId="14" fillId="0" borderId="34" xfId="0" applyFont="1" applyBorder="1" applyAlignment="1" applyProtection="1">
      <alignment horizontal="justify" vertical="center" wrapText="1"/>
      <protection locked="0"/>
    </xf>
    <xf numFmtId="0" fontId="0" fillId="0" borderId="30" xfId="0" applyBorder="1" applyProtection="1">
      <protection locked="0"/>
    </xf>
    <xf numFmtId="165" fontId="14" fillId="0" borderId="34" xfId="0" applyNumberFormat="1" applyFont="1" applyBorder="1" applyAlignment="1" applyProtection="1">
      <alignment horizontal="justify" vertical="center" wrapText="1"/>
    </xf>
    <xf numFmtId="164" fontId="14" fillId="0" borderId="34" xfId="0" applyNumberFormat="1" applyFont="1" applyBorder="1" applyAlignment="1" applyProtection="1">
      <alignment horizontal="justify" vertical="center" wrapText="1"/>
    </xf>
    <xf numFmtId="0" fontId="14" fillId="0" borderId="34" xfId="0" applyFont="1" applyBorder="1" applyAlignment="1" applyProtection="1">
      <alignment horizontal="justify" vertical="center" wrapText="1"/>
    </xf>
    <xf numFmtId="164" fontId="0" fillId="0" borderId="0" xfId="0" applyNumberFormat="1" applyProtection="1">
      <protection locked="0"/>
    </xf>
    <xf numFmtId="3" fontId="25" fillId="0" borderId="0" xfId="0" applyNumberFormat="1" applyFont="1" applyAlignment="1" applyProtection="1">
      <alignment vertical="center" wrapText="1"/>
      <protection locked="0"/>
    </xf>
    <xf numFmtId="0" fontId="15" fillId="0" borderId="0" xfId="0" applyFont="1" applyAlignment="1" applyProtection="1">
      <alignment horizontal="justify" vertical="center"/>
      <protection locked="0"/>
    </xf>
    <xf numFmtId="0" fontId="14" fillId="0" borderId="1"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6"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14" fillId="0" borderId="4"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7" fillId="0" borderId="0" xfId="0" applyFont="1" applyAlignment="1" applyProtection="1">
      <alignment vertical="center" wrapText="1"/>
      <protection locked="0"/>
    </xf>
    <xf numFmtId="0" fontId="22" fillId="0" borderId="2" xfId="0" applyFont="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left" vertical="center" wrapText="1"/>
      <protection locked="0"/>
    </xf>
    <xf numFmtId="0" fontId="28" fillId="2" borderId="20" xfId="0" applyFont="1" applyFill="1" applyBorder="1" applyAlignment="1" applyProtection="1">
      <alignment horizontal="center" vertical="center" wrapText="1"/>
      <protection locked="0"/>
    </xf>
    <xf numFmtId="0" fontId="28" fillId="2" borderId="4" xfId="0" applyFont="1" applyFill="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28" fillId="2" borderId="18" xfId="0" applyFont="1" applyFill="1" applyBorder="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xf numFmtId="0" fontId="28" fillId="2" borderId="19"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14" fillId="0" borderId="1" xfId="0" applyFont="1" applyFill="1" applyBorder="1" applyAlignment="1" applyProtection="1">
      <alignment vertical="center" wrapText="1"/>
      <protection locked="0"/>
    </xf>
    <xf numFmtId="0" fontId="14" fillId="0" borderId="2" xfId="0" applyFont="1" applyFill="1" applyBorder="1" applyAlignment="1" applyProtection="1">
      <alignment vertical="center" wrapText="1"/>
      <protection locked="0"/>
    </xf>
    <xf numFmtId="0" fontId="9" fillId="0" borderId="2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22" fillId="2" borderId="28" xfId="0" applyFont="1" applyFill="1" applyBorder="1" applyAlignment="1" applyProtection="1">
      <alignment horizontal="center" vertical="center" wrapText="1"/>
      <protection locked="0"/>
    </xf>
    <xf numFmtId="0" fontId="22" fillId="2" borderId="21"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0" fontId="14" fillId="0" borderId="35" xfId="0" applyFont="1" applyFill="1" applyBorder="1" applyAlignment="1" applyProtection="1">
      <alignment horizontal="left" vertical="center" wrapText="1"/>
      <protection locked="0"/>
    </xf>
    <xf numFmtId="0" fontId="14" fillId="0"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34" fillId="0" borderId="1" xfId="0" applyFont="1" applyFill="1" applyBorder="1" applyAlignment="1" applyProtection="1">
      <alignment vertical="center" wrapText="1"/>
      <protection locked="0"/>
    </xf>
    <xf numFmtId="0" fontId="34" fillId="0" borderId="2" xfId="0" applyFont="1" applyFill="1" applyBorder="1" applyAlignment="1" applyProtection="1">
      <alignment vertical="center" wrapText="1"/>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26E9E-793E-4EA8-8096-B5509B1941F2}">
  <sheetPr>
    <tabColor rgb="FF92D050"/>
  </sheetPr>
  <dimension ref="A1:T293"/>
  <sheetViews>
    <sheetView tabSelected="1" workbookViewId="0">
      <selection activeCell="B26" sqref="B26"/>
    </sheetView>
  </sheetViews>
  <sheetFormatPr baseColWidth="10" defaultRowHeight="15"/>
  <cols>
    <col min="2" max="2" width="61" customWidth="1"/>
    <col min="12" max="12" width="64.85546875" customWidth="1"/>
    <col min="13" max="20" width="0" style="1" hidden="1" customWidth="1"/>
  </cols>
  <sheetData>
    <row r="1" spans="1:16">
      <c r="B1" s="2" t="s">
        <v>654</v>
      </c>
    </row>
    <row r="2" spans="1:16" ht="24.95" customHeight="1">
      <c r="A2" s="3" t="s">
        <v>149</v>
      </c>
      <c r="B2" s="3" t="s">
        <v>627</v>
      </c>
      <c r="M2" s="1" t="s">
        <v>146</v>
      </c>
      <c r="N2" s="1" t="s">
        <v>147</v>
      </c>
      <c r="O2" s="1" t="s">
        <v>148</v>
      </c>
      <c r="P2" s="1" t="s">
        <v>149</v>
      </c>
    </row>
    <row r="5" spans="1:16">
      <c r="M5" s="1">
        <v>147</v>
      </c>
      <c r="N5" s="1">
        <v>12</v>
      </c>
      <c r="O5" s="1" t="s">
        <v>150</v>
      </c>
      <c r="P5" s="1" t="s">
        <v>151</v>
      </c>
    </row>
    <row r="6" spans="1:16">
      <c r="M6" s="1">
        <v>78</v>
      </c>
      <c r="N6" s="1">
        <v>9</v>
      </c>
      <c r="O6" s="1" t="s">
        <v>152</v>
      </c>
      <c r="P6" s="1" t="s">
        <v>153</v>
      </c>
    </row>
    <row r="7" spans="1:16">
      <c r="M7" s="1">
        <v>79</v>
      </c>
      <c r="N7" s="1">
        <v>9</v>
      </c>
      <c r="O7" s="1" t="s">
        <v>154</v>
      </c>
      <c r="P7" s="1" t="s">
        <v>155</v>
      </c>
    </row>
    <row r="8" spans="1:16">
      <c r="M8" s="1">
        <v>80</v>
      </c>
      <c r="N8" s="1">
        <v>9</v>
      </c>
      <c r="O8" s="1" t="s">
        <v>156</v>
      </c>
      <c r="P8" s="1" t="s">
        <v>157</v>
      </c>
    </row>
    <row r="9" spans="1:16">
      <c r="M9" s="1">
        <v>81</v>
      </c>
      <c r="N9" s="1">
        <v>9</v>
      </c>
      <c r="O9" s="1" t="s">
        <v>158</v>
      </c>
      <c r="P9" s="1" t="s">
        <v>159</v>
      </c>
    </row>
    <row r="10" spans="1:16">
      <c r="M10" s="1">
        <v>82</v>
      </c>
      <c r="N10" s="1">
        <v>9</v>
      </c>
      <c r="O10" s="1" t="s">
        <v>160</v>
      </c>
      <c r="P10" s="1" t="s">
        <v>161</v>
      </c>
    </row>
    <row r="11" spans="1:16">
      <c r="M11" s="1">
        <v>83</v>
      </c>
      <c r="N11" s="1">
        <v>9</v>
      </c>
      <c r="O11" s="1" t="s">
        <v>162</v>
      </c>
      <c r="P11" s="1" t="s">
        <v>163</v>
      </c>
    </row>
    <row r="12" spans="1:16">
      <c r="M12" s="1">
        <v>84</v>
      </c>
      <c r="N12" s="1">
        <v>9</v>
      </c>
      <c r="O12" s="1" t="s">
        <v>164</v>
      </c>
      <c r="P12" s="1" t="s">
        <v>165</v>
      </c>
    </row>
    <row r="13" spans="1:16">
      <c r="M13" s="1">
        <v>85</v>
      </c>
      <c r="N13" s="1">
        <v>9</v>
      </c>
      <c r="O13" s="1" t="s">
        <v>166</v>
      </c>
      <c r="P13" s="1" t="s">
        <v>167</v>
      </c>
    </row>
    <row r="14" spans="1:16">
      <c r="M14" s="1">
        <v>86</v>
      </c>
      <c r="N14" s="1">
        <v>9</v>
      </c>
      <c r="O14" s="1" t="s">
        <v>168</v>
      </c>
      <c r="P14" s="1" t="s">
        <v>169</v>
      </c>
    </row>
    <row r="15" spans="1:16">
      <c r="M15" s="1">
        <v>87</v>
      </c>
      <c r="N15" s="1">
        <v>9</v>
      </c>
      <c r="O15" s="1" t="s">
        <v>170</v>
      </c>
      <c r="P15" s="1" t="s">
        <v>171</v>
      </c>
    </row>
    <row r="16" spans="1:16">
      <c r="M16" s="1">
        <v>88</v>
      </c>
      <c r="N16" s="1">
        <v>9</v>
      </c>
      <c r="O16" s="1" t="s">
        <v>172</v>
      </c>
      <c r="P16" s="1" t="s">
        <v>173</v>
      </c>
    </row>
    <row r="17" spans="13:16">
      <c r="M17" s="1">
        <v>89</v>
      </c>
      <c r="N17" s="1">
        <v>9</v>
      </c>
      <c r="O17" s="1" t="s">
        <v>174</v>
      </c>
      <c r="P17" s="1" t="s">
        <v>175</v>
      </c>
    </row>
    <row r="18" spans="13:16">
      <c r="M18" s="1">
        <v>90</v>
      </c>
      <c r="N18" s="1">
        <v>9</v>
      </c>
      <c r="O18" s="1" t="s">
        <v>176</v>
      </c>
      <c r="P18" s="1" t="s">
        <v>177</v>
      </c>
    </row>
    <row r="19" spans="13:16">
      <c r="M19" s="1">
        <v>91</v>
      </c>
      <c r="N19" s="1">
        <v>9</v>
      </c>
      <c r="O19" s="1" t="s">
        <v>178</v>
      </c>
      <c r="P19" s="1" t="s">
        <v>179</v>
      </c>
    </row>
    <row r="20" spans="13:16">
      <c r="M20" s="1">
        <v>92</v>
      </c>
      <c r="N20" s="1">
        <v>9</v>
      </c>
      <c r="O20" s="1" t="s">
        <v>180</v>
      </c>
      <c r="P20" s="1" t="s">
        <v>181</v>
      </c>
    </row>
    <row r="21" spans="13:16">
      <c r="M21" s="1">
        <v>93</v>
      </c>
      <c r="N21" s="1">
        <v>9</v>
      </c>
      <c r="O21" s="1" t="s">
        <v>182</v>
      </c>
      <c r="P21" s="1" t="s">
        <v>183</v>
      </c>
    </row>
    <row r="22" spans="13:16">
      <c r="M22" s="1">
        <v>94</v>
      </c>
      <c r="N22" s="1">
        <v>9</v>
      </c>
      <c r="O22" s="1" t="s">
        <v>184</v>
      </c>
      <c r="P22" s="1" t="s">
        <v>185</v>
      </c>
    </row>
    <row r="23" spans="13:16">
      <c r="M23" s="1">
        <v>95</v>
      </c>
      <c r="N23" s="1">
        <v>9</v>
      </c>
      <c r="O23" s="1" t="s">
        <v>186</v>
      </c>
      <c r="P23" s="1" t="s">
        <v>187</v>
      </c>
    </row>
    <row r="24" spans="13:16">
      <c r="M24" s="1">
        <v>59</v>
      </c>
      <c r="N24" s="1">
        <v>8</v>
      </c>
      <c r="O24" s="1" t="s">
        <v>188</v>
      </c>
      <c r="P24" s="1" t="s">
        <v>189</v>
      </c>
    </row>
    <row r="25" spans="13:16">
      <c r="M25" s="1">
        <v>96</v>
      </c>
      <c r="N25" s="1">
        <v>9</v>
      </c>
      <c r="O25" s="1" t="s">
        <v>190</v>
      </c>
      <c r="P25" s="1" t="s">
        <v>191</v>
      </c>
    </row>
    <row r="26" spans="13:16">
      <c r="M26" s="1">
        <v>23</v>
      </c>
      <c r="N26" s="1">
        <v>5</v>
      </c>
      <c r="O26" s="1" t="s">
        <v>192</v>
      </c>
      <c r="P26" s="1" t="s">
        <v>193</v>
      </c>
    </row>
    <row r="27" spans="13:16">
      <c r="M27" s="1">
        <v>200</v>
      </c>
      <c r="N27" s="1">
        <v>16</v>
      </c>
      <c r="O27" s="1" t="s">
        <v>194</v>
      </c>
      <c r="P27" s="1" t="s">
        <v>195</v>
      </c>
    </row>
    <row r="28" spans="13:16">
      <c r="M28" s="1">
        <v>29</v>
      </c>
      <c r="N28" s="1">
        <v>6</v>
      </c>
      <c r="O28" s="1" t="s">
        <v>196</v>
      </c>
      <c r="P28" s="1" t="s">
        <v>197</v>
      </c>
    </row>
    <row r="29" spans="13:16">
      <c r="M29" s="1">
        <v>276</v>
      </c>
      <c r="N29" s="1">
        <v>47</v>
      </c>
      <c r="O29" s="1" t="s">
        <v>198</v>
      </c>
      <c r="P29" s="1" t="s">
        <v>199</v>
      </c>
    </row>
    <row r="30" spans="13:16">
      <c r="M30" s="1">
        <v>242</v>
      </c>
      <c r="N30" s="1">
        <v>25</v>
      </c>
      <c r="O30" s="1" t="s">
        <v>200</v>
      </c>
      <c r="P30" s="1" t="s">
        <v>201</v>
      </c>
    </row>
    <row r="31" spans="13:16">
      <c r="M31" s="1">
        <v>30</v>
      </c>
      <c r="N31" s="1">
        <v>6</v>
      </c>
      <c r="O31" s="1" t="s">
        <v>194</v>
      </c>
      <c r="P31" s="1" t="s">
        <v>202</v>
      </c>
    </row>
    <row r="32" spans="13:16">
      <c r="M32" s="1">
        <v>31</v>
      </c>
      <c r="N32" s="1">
        <v>6</v>
      </c>
      <c r="O32" s="1" t="s">
        <v>203</v>
      </c>
      <c r="P32" s="1" t="s">
        <v>204</v>
      </c>
    </row>
    <row r="33" spans="13:16">
      <c r="M33" s="1">
        <v>32</v>
      </c>
      <c r="N33" s="1">
        <v>6</v>
      </c>
      <c r="O33" s="1" t="s">
        <v>205</v>
      </c>
      <c r="P33" s="1" t="s">
        <v>206</v>
      </c>
    </row>
    <row r="34" spans="13:16">
      <c r="M34" s="1">
        <v>33</v>
      </c>
      <c r="N34" s="1">
        <v>6</v>
      </c>
      <c r="O34" s="1" t="s">
        <v>207</v>
      </c>
      <c r="P34" s="1" t="s">
        <v>208</v>
      </c>
    </row>
    <row r="35" spans="13:16">
      <c r="M35" s="1">
        <v>34</v>
      </c>
      <c r="N35" s="1">
        <v>6</v>
      </c>
      <c r="O35" s="1" t="s">
        <v>209</v>
      </c>
      <c r="P35" s="1" t="s">
        <v>210</v>
      </c>
    </row>
    <row r="36" spans="13:16">
      <c r="M36" s="1">
        <v>98</v>
      </c>
      <c r="N36" s="1">
        <v>9</v>
      </c>
      <c r="O36" s="1" t="s">
        <v>211</v>
      </c>
      <c r="P36" s="1" t="s">
        <v>212</v>
      </c>
    </row>
    <row r="37" spans="13:16">
      <c r="M37" s="1">
        <v>35</v>
      </c>
      <c r="N37" s="1">
        <v>6</v>
      </c>
      <c r="O37" s="1" t="s">
        <v>213</v>
      </c>
      <c r="P37" s="1" t="s">
        <v>214</v>
      </c>
    </row>
    <row r="38" spans="13:16">
      <c r="M38" s="1">
        <v>284</v>
      </c>
      <c r="N38" s="1">
        <v>48</v>
      </c>
      <c r="O38" s="1" t="s">
        <v>215</v>
      </c>
      <c r="P38" s="1" t="s">
        <v>216</v>
      </c>
    </row>
    <row r="39" spans="13:16">
      <c r="M39" s="1">
        <v>119</v>
      </c>
      <c r="N39" s="1">
        <v>11</v>
      </c>
      <c r="O39" s="1" t="s">
        <v>217</v>
      </c>
      <c r="P39" s="1" t="s">
        <v>218</v>
      </c>
    </row>
    <row r="40" spans="13:16">
      <c r="M40" s="1">
        <v>246</v>
      </c>
      <c r="N40" s="1">
        <v>38</v>
      </c>
      <c r="O40" s="1" t="s">
        <v>219</v>
      </c>
      <c r="P40" s="1" t="s">
        <v>220</v>
      </c>
    </row>
    <row r="41" spans="13:16">
      <c r="M41" s="1">
        <v>247</v>
      </c>
      <c r="N41" s="1">
        <v>38</v>
      </c>
      <c r="O41" s="1" t="s">
        <v>221</v>
      </c>
      <c r="P41" s="1" t="s">
        <v>222</v>
      </c>
    </row>
    <row r="42" spans="13:16">
      <c r="M42" s="1">
        <v>248</v>
      </c>
      <c r="N42" s="1">
        <v>38</v>
      </c>
      <c r="O42" s="1" t="s">
        <v>223</v>
      </c>
      <c r="P42" s="1" t="s">
        <v>224</v>
      </c>
    </row>
    <row r="43" spans="13:16">
      <c r="M43" s="1">
        <v>249</v>
      </c>
      <c r="N43" s="1">
        <v>38</v>
      </c>
      <c r="O43" s="1" t="s">
        <v>225</v>
      </c>
      <c r="P43" s="1" t="s">
        <v>226</v>
      </c>
    </row>
    <row r="44" spans="13:16">
      <c r="M44" s="1">
        <v>250</v>
      </c>
      <c r="N44" s="1">
        <v>38</v>
      </c>
      <c r="O44" s="1" t="s">
        <v>227</v>
      </c>
      <c r="P44" s="1" t="s">
        <v>228</v>
      </c>
    </row>
    <row r="45" spans="13:16">
      <c r="M45" s="1">
        <v>251</v>
      </c>
      <c r="N45" s="1">
        <v>38</v>
      </c>
      <c r="O45" s="1" t="s">
        <v>229</v>
      </c>
      <c r="P45" s="1" t="s">
        <v>230</v>
      </c>
    </row>
    <row r="46" spans="13:16">
      <c r="M46" s="1">
        <v>252</v>
      </c>
      <c r="N46" s="1">
        <v>38</v>
      </c>
      <c r="O46" s="1" t="s">
        <v>231</v>
      </c>
      <c r="P46" s="1" t="s">
        <v>232</v>
      </c>
    </row>
    <row r="47" spans="13:16">
      <c r="M47" s="1">
        <v>253</v>
      </c>
      <c r="N47" s="1">
        <v>38</v>
      </c>
      <c r="O47" s="1" t="s">
        <v>233</v>
      </c>
      <c r="P47" s="1" t="s">
        <v>234</v>
      </c>
    </row>
    <row r="48" spans="13:16">
      <c r="M48" s="1">
        <v>254</v>
      </c>
      <c r="N48" s="1">
        <v>38</v>
      </c>
      <c r="O48" s="1" t="s">
        <v>235</v>
      </c>
      <c r="P48" s="1" t="s">
        <v>236</v>
      </c>
    </row>
    <row r="49" spans="13:16">
      <c r="M49" s="1">
        <v>120</v>
      </c>
      <c r="N49" s="1">
        <v>11</v>
      </c>
      <c r="O49" s="1" t="s">
        <v>237</v>
      </c>
      <c r="P49" s="1" t="s">
        <v>238</v>
      </c>
    </row>
    <row r="50" spans="13:16">
      <c r="M50" s="1">
        <v>255</v>
      </c>
      <c r="N50" s="1">
        <v>38</v>
      </c>
      <c r="O50" s="1" t="s">
        <v>239</v>
      </c>
      <c r="P50" s="1" t="s">
        <v>240</v>
      </c>
    </row>
    <row r="51" spans="13:16">
      <c r="M51" s="1">
        <v>256</v>
      </c>
      <c r="N51" s="1">
        <v>38</v>
      </c>
      <c r="O51" s="1" t="s">
        <v>241</v>
      </c>
      <c r="P51" s="1" t="s">
        <v>242</v>
      </c>
    </row>
    <row r="52" spans="13:16">
      <c r="M52" s="1">
        <v>2</v>
      </c>
      <c r="N52" s="1">
        <v>4</v>
      </c>
      <c r="O52" s="1" t="s">
        <v>243</v>
      </c>
      <c r="P52" s="1" t="s">
        <v>244</v>
      </c>
    </row>
    <row r="53" spans="13:16">
      <c r="M53" s="1">
        <v>257</v>
      </c>
      <c r="N53" s="1">
        <v>38</v>
      </c>
      <c r="O53" s="1" t="s">
        <v>245</v>
      </c>
      <c r="P53" s="1" t="s">
        <v>246</v>
      </c>
    </row>
    <row r="54" spans="13:16">
      <c r="M54" s="1">
        <v>258</v>
      </c>
      <c r="N54" s="1">
        <v>38</v>
      </c>
      <c r="O54" s="1" t="s">
        <v>247</v>
      </c>
      <c r="P54" s="1" t="s">
        <v>248</v>
      </c>
    </row>
    <row r="55" spans="13:16">
      <c r="M55" s="1">
        <v>259</v>
      </c>
      <c r="N55" s="1">
        <v>38</v>
      </c>
      <c r="O55" s="1" t="s">
        <v>249</v>
      </c>
      <c r="P55" s="1" t="s">
        <v>250</v>
      </c>
    </row>
    <row r="56" spans="13:16">
      <c r="M56" s="1">
        <v>3</v>
      </c>
      <c r="N56" s="1">
        <v>4</v>
      </c>
      <c r="O56" s="1" t="s">
        <v>251</v>
      </c>
      <c r="P56" s="1" t="s">
        <v>252</v>
      </c>
    </row>
    <row r="57" spans="13:16">
      <c r="M57" s="1">
        <v>216</v>
      </c>
      <c r="N57" s="1">
        <v>18</v>
      </c>
      <c r="O57" s="1" t="s">
        <v>253</v>
      </c>
      <c r="P57" s="1" t="s">
        <v>254</v>
      </c>
    </row>
    <row r="58" spans="13:16">
      <c r="M58" s="1">
        <v>217</v>
      </c>
      <c r="N58" s="1">
        <v>18</v>
      </c>
      <c r="O58" s="1" t="s">
        <v>255</v>
      </c>
      <c r="P58" s="1" t="s">
        <v>256</v>
      </c>
    </row>
    <row r="59" spans="13:16">
      <c r="M59" s="1">
        <v>148</v>
      </c>
      <c r="N59" s="1">
        <v>12</v>
      </c>
      <c r="O59" s="1" t="s">
        <v>257</v>
      </c>
      <c r="P59" s="1" t="s">
        <v>258</v>
      </c>
    </row>
    <row r="60" spans="13:16">
      <c r="M60" s="1">
        <v>149</v>
      </c>
      <c r="N60" s="1">
        <v>12</v>
      </c>
      <c r="O60" s="1" t="s">
        <v>259</v>
      </c>
      <c r="P60" s="1" t="s">
        <v>260</v>
      </c>
    </row>
    <row r="61" spans="13:16">
      <c r="M61" s="1">
        <v>150</v>
      </c>
      <c r="N61" s="1">
        <v>12</v>
      </c>
      <c r="O61" s="1" t="s">
        <v>243</v>
      </c>
      <c r="P61" s="1" t="s">
        <v>261</v>
      </c>
    </row>
    <row r="62" spans="13:16">
      <c r="M62" s="1">
        <v>109</v>
      </c>
      <c r="N62" s="1">
        <v>10</v>
      </c>
      <c r="O62" s="1" t="s">
        <v>262</v>
      </c>
      <c r="P62" s="1" t="s">
        <v>263</v>
      </c>
    </row>
    <row r="63" spans="13:16">
      <c r="M63" s="1">
        <v>4</v>
      </c>
      <c r="N63" s="1">
        <v>4</v>
      </c>
      <c r="O63" s="1" t="s">
        <v>264</v>
      </c>
      <c r="P63" s="1" t="s">
        <v>265</v>
      </c>
    </row>
    <row r="64" spans="13:16">
      <c r="M64" s="1">
        <v>151</v>
      </c>
      <c r="N64" s="1">
        <v>12</v>
      </c>
      <c r="O64" s="1" t="s">
        <v>266</v>
      </c>
      <c r="P64" s="1" t="s">
        <v>267</v>
      </c>
    </row>
    <row r="65" spans="13:16">
      <c r="M65" s="1">
        <v>152</v>
      </c>
      <c r="N65" s="1">
        <v>12</v>
      </c>
      <c r="O65" s="1" t="s">
        <v>251</v>
      </c>
      <c r="P65" s="1" t="s">
        <v>268</v>
      </c>
    </row>
    <row r="66" spans="13:16">
      <c r="M66" s="1">
        <v>153</v>
      </c>
      <c r="N66" s="1">
        <v>12</v>
      </c>
      <c r="O66" s="1" t="s">
        <v>192</v>
      </c>
      <c r="P66" s="1" t="s">
        <v>269</v>
      </c>
    </row>
    <row r="67" spans="13:16">
      <c r="M67" s="1">
        <v>154</v>
      </c>
      <c r="N67" s="1">
        <v>12</v>
      </c>
      <c r="O67" s="1" t="s">
        <v>270</v>
      </c>
      <c r="P67" s="1" t="s">
        <v>271</v>
      </c>
    </row>
    <row r="68" spans="13:16">
      <c r="M68" s="1">
        <v>155</v>
      </c>
      <c r="N68" s="1">
        <v>12</v>
      </c>
      <c r="O68" s="1" t="s">
        <v>272</v>
      </c>
      <c r="P68" s="1" t="s">
        <v>273</v>
      </c>
    </row>
    <row r="69" spans="13:16">
      <c r="M69" s="1">
        <v>156</v>
      </c>
      <c r="N69" s="1">
        <v>12</v>
      </c>
      <c r="O69" s="1" t="s">
        <v>274</v>
      </c>
      <c r="P69" s="1" t="s">
        <v>275</v>
      </c>
    </row>
    <row r="70" spans="13:16">
      <c r="M70" s="1">
        <v>260</v>
      </c>
      <c r="N70" s="1">
        <v>38</v>
      </c>
      <c r="O70" s="1" t="s">
        <v>276</v>
      </c>
      <c r="P70" s="1" t="s">
        <v>277</v>
      </c>
    </row>
    <row r="71" spans="13:16">
      <c r="M71" s="1">
        <v>261</v>
      </c>
      <c r="N71" s="1">
        <v>38</v>
      </c>
      <c r="O71" s="1" t="s">
        <v>278</v>
      </c>
      <c r="P71" s="1" t="s">
        <v>279</v>
      </c>
    </row>
    <row r="72" spans="13:16">
      <c r="M72" s="1">
        <v>121</v>
      </c>
      <c r="N72" s="1">
        <v>11</v>
      </c>
      <c r="O72" s="1" t="s">
        <v>280</v>
      </c>
      <c r="P72" s="1" t="s">
        <v>281</v>
      </c>
    </row>
    <row r="73" spans="13:16">
      <c r="M73" s="1">
        <v>60</v>
      </c>
      <c r="N73" s="1">
        <v>8</v>
      </c>
      <c r="O73" s="1" t="s">
        <v>282</v>
      </c>
      <c r="P73" s="1" t="s">
        <v>283</v>
      </c>
    </row>
    <row r="74" spans="13:16">
      <c r="M74" s="1">
        <v>122</v>
      </c>
      <c r="N74" s="1">
        <v>11</v>
      </c>
      <c r="O74" s="1" t="s">
        <v>284</v>
      </c>
      <c r="P74" s="1" t="s">
        <v>285</v>
      </c>
    </row>
    <row r="75" spans="13:16">
      <c r="M75" s="1">
        <v>61</v>
      </c>
      <c r="N75" s="1">
        <v>8</v>
      </c>
      <c r="O75" s="1" t="s">
        <v>286</v>
      </c>
      <c r="P75" s="1" t="s">
        <v>287</v>
      </c>
    </row>
    <row r="76" spans="13:16">
      <c r="M76" s="1">
        <v>123</v>
      </c>
      <c r="N76" s="1">
        <v>11</v>
      </c>
      <c r="O76" s="1" t="s">
        <v>194</v>
      </c>
      <c r="P76" s="1" t="s">
        <v>288</v>
      </c>
    </row>
    <row r="77" spans="13:16">
      <c r="M77" s="1">
        <v>124</v>
      </c>
      <c r="N77" s="1">
        <v>11</v>
      </c>
      <c r="O77" s="1" t="s">
        <v>289</v>
      </c>
      <c r="P77" s="1" t="s">
        <v>290</v>
      </c>
    </row>
    <row r="78" spans="13:16">
      <c r="M78" s="1">
        <v>277</v>
      </c>
      <c r="N78" s="1">
        <v>47</v>
      </c>
      <c r="O78" s="1" t="s">
        <v>291</v>
      </c>
      <c r="P78" s="1" t="s">
        <v>292</v>
      </c>
    </row>
    <row r="79" spans="13:16">
      <c r="M79" s="1">
        <v>157</v>
      </c>
      <c r="N79" s="1">
        <v>12</v>
      </c>
      <c r="O79" s="1" t="s">
        <v>293</v>
      </c>
      <c r="P79" s="1" t="s">
        <v>294</v>
      </c>
    </row>
    <row r="80" spans="13:16">
      <c r="M80" s="1">
        <v>36</v>
      </c>
      <c r="N80" s="1">
        <v>6</v>
      </c>
      <c r="O80" s="1" t="s">
        <v>295</v>
      </c>
      <c r="P80" s="1" t="s">
        <v>296</v>
      </c>
    </row>
    <row r="81" spans="13:16">
      <c r="M81" s="1">
        <v>158</v>
      </c>
      <c r="N81" s="1">
        <v>12</v>
      </c>
      <c r="O81" s="1" t="s">
        <v>297</v>
      </c>
      <c r="P81" s="1" t="s">
        <v>298</v>
      </c>
    </row>
    <row r="82" spans="13:16">
      <c r="M82" s="1">
        <v>62</v>
      </c>
      <c r="N82" s="1">
        <v>8</v>
      </c>
      <c r="O82" s="1" t="s">
        <v>243</v>
      </c>
      <c r="P82" s="1" t="s">
        <v>299</v>
      </c>
    </row>
    <row r="83" spans="13:16">
      <c r="M83" s="1">
        <v>159</v>
      </c>
      <c r="N83" s="1">
        <v>12</v>
      </c>
      <c r="O83" s="1" t="s">
        <v>300</v>
      </c>
      <c r="P83" s="1" t="s">
        <v>301</v>
      </c>
    </row>
    <row r="84" spans="13:16">
      <c r="M84" s="1">
        <v>201</v>
      </c>
      <c r="N84" s="1">
        <v>16</v>
      </c>
      <c r="O84" s="1" t="s">
        <v>188</v>
      </c>
      <c r="P84" s="1" t="s">
        <v>302</v>
      </c>
    </row>
    <row r="85" spans="13:16">
      <c r="M85" s="1">
        <v>160</v>
      </c>
      <c r="N85" s="1">
        <v>12</v>
      </c>
      <c r="O85" s="1" t="s">
        <v>303</v>
      </c>
      <c r="P85" s="1" t="s">
        <v>304</v>
      </c>
    </row>
    <row r="86" spans="13:16">
      <c r="M86" s="1">
        <v>5</v>
      </c>
      <c r="N86" s="1">
        <v>4</v>
      </c>
      <c r="O86" s="1" t="s">
        <v>297</v>
      </c>
      <c r="P86" s="1" t="s">
        <v>305</v>
      </c>
    </row>
    <row r="87" spans="13:16">
      <c r="M87" s="1">
        <v>125</v>
      </c>
      <c r="N87" s="1">
        <v>11</v>
      </c>
      <c r="O87" s="1" t="s">
        <v>306</v>
      </c>
      <c r="P87" s="1" t="s">
        <v>307</v>
      </c>
    </row>
    <row r="88" spans="13:16">
      <c r="M88" s="1">
        <v>63</v>
      </c>
      <c r="N88" s="1">
        <v>8</v>
      </c>
      <c r="O88" s="1" t="s">
        <v>308</v>
      </c>
      <c r="P88" s="1" t="s">
        <v>309</v>
      </c>
    </row>
    <row r="89" spans="13:16">
      <c r="M89" s="1">
        <v>126</v>
      </c>
      <c r="N89" s="1">
        <v>11</v>
      </c>
      <c r="O89" s="1" t="s">
        <v>310</v>
      </c>
      <c r="P89" s="1" t="s">
        <v>311</v>
      </c>
    </row>
    <row r="90" spans="13:16">
      <c r="M90" s="1">
        <v>188</v>
      </c>
      <c r="N90" s="1">
        <v>14</v>
      </c>
      <c r="O90" s="1" t="s">
        <v>312</v>
      </c>
      <c r="P90" s="1" t="s">
        <v>313</v>
      </c>
    </row>
    <row r="91" spans="13:16">
      <c r="M91" s="1">
        <v>110</v>
      </c>
      <c r="N91" s="1">
        <v>10</v>
      </c>
      <c r="O91" s="1" t="s">
        <v>295</v>
      </c>
      <c r="P91" s="1" t="s">
        <v>314</v>
      </c>
    </row>
    <row r="92" spans="13:16">
      <c r="M92" s="1">
        <v>161</v>
      </c>
      <c r="N92" s="1">
        <v>12</v>
      </c>
      <c r="O92" s="1" t="s">
        <v>315</v>
      </c>
      <c r="P92" s="1" t="s">
        <v>316</v>
      </c>
    </row>
    <row r="93" spans="13:16">
      <c r="M93" s="1">
        <v>218</v>
      </c>
      <c r="N93" s="1">
        <v>18</v>
      </c>
      <c r="O93" s="1" t="s">
        <v>317</v>
      </c>
      <c r="P93" s="1" t="s">
        <v>318</v>
      </c>
    </row>
    <row r="94" spans="13:16">
      <c r="M94" s="1">
        <v>37</v>
      </c>
      <c r="N94" s="1">
        <v>6</v>
      </c>
      <c r="O94" s="1" t="s">
        <v>200</v>
      </c>
      <c r="P94" s="1" t="s">
        <v>319</v>
      </c>
    </row>
    <row r="95" spans="13:16">
      <c r="M95" s="1">
        <v>193</v>
      </c>
      <c r="N95" s="1">
        <v>15</v>
      </c>
      <c r="O95" s="1" t="s">
        <v>320</v>
      </c>
      <c r="P95" s="1" t="s">
        <v>321</v>
      </c>
    </row>
    <row r="96" spans="13:16">
      <c r="M96" s="1">
        <v>202</v>
      </c>
      <c r="N96" s="1">
        <v>16</v>
      </c>
      <c r="O96" s="1" t="s">
        <v>295</v>
      </c>
      <c r="P96" s="1" t="s">
        <v>322</v>
      </c>
    </row>
    <row r="97" spans="13:16">
      <c r="M97" s="1">
        <v>38</v>
      </c>
      <c r="N97" s="1">
        <v>6</v>
      </c>
      <c r="O97" s="1" t="s">
        <v>286</v>
      </c>
      <c r="P97" s="1" t="s">
        <v>323</v>
      </c>
    </row>
    <row r="98" spans="13:16">
      <c r="M98" s="1">
        <v>203</v>
      </c>
      <c r="N98" s="1">
        <v>16</v>
      </c>
      <c r="O98" s="1" t="s">
        <v>324</v>
      </c>
      <c r="P98" s="1" t="s">
        <v>325</v>
      </c>
    </row>
    <row r="99" spans="13:16">
      <c r="M99" s="1">
        <v>219</v>
      </c>
      <c r="N99" s="1">
        <v>18</v>
      </c>
      <c r="O99" s="1" t="s">
        <v>150</v>
      </c>
      <c r="P99" s="1" t="s">
        <v>326</v>
      </c>
    </row>
    <row r="100" spans="13:16">
      <c r="M100" s="1">
        <v>39</v>
      </c>
      <c r="N100" s="1">
        <v>6</v>
      </c>
      <c r="O100" s="1" t="s">
        <v>327</v>
      </c>
      <c r="P100" s="1" t="s">
        <v>328</v>
      </c>
    </row>
    <row r="101" spans="13:16">
      <c r="M101" s="1">
        <v>6</v>
      </c>
      <c r="N101" s="1">
        <v>4</v>
      </c>
      <c r="O101" s="1" t="s">
        <v>303</v>
      </c>
      <c r="P101" s="1" t="s">
        <v>329</v>
      </c>
    </row>
    <row r="102" spans="13:16">
      <c r="M102" s="1">
        <v>64</v>
      </c>
      <c r="N102" s="1">
        <v>8</v>
      </c>
      <c r="O102" s="1" t="s">
        <v>330</v>
      </c>
      <c r="P102" s="1" t="s">
        <v>331</v>
      </c>
    </row>
    <row r="103" spans="13:16">
      <c r="M103" s="1">
        <v>220</v>
      </c>
      <c r="N103" s="1">
        <v>18</v>
      </c>
      <c r="O103" s="1" t="s">
        <v>332</v>
      </c>
      <c r="P103" s="1" t="s">
        <v>333</v>
      </c>
    </row>
    <row r="104" spans="13:16">
      <c r="M104" s="1">
        <v>285</v>
      </c>
      <c r="N104" s="1">
        <v>48</v>
      </c>
      <c r="O104" s="1" t="s">
        <v>334</v>
      </c>
      <c r="P104" s="1" t="s">
        <v>335</v>
      </c>
    </row>
    <row r="105" spans="13:16">
      <c r="M105" s="1">
        <v>245</v>
      </c>
      <c r="N105" s="1">
        <v>37</v>
      </c>
      <c r="O105" s="1">
        <v>100</v>
      </c>
      <c r="P105" s="1" t="s">
        <v>336</v>
      </c>
    </row>
    <row r="106" spans="13:16">
      <c r="M106" s="1">
        <v>234</v>
      </c>
      <c r="N106" s="1">
        <v>21</v>
      </c>
      <c r="O106" s="1" t="s">
        <v>337</v>
      </c>
      <c r="P106" s="1" t="s">
        <v>338</v>
      </c>
    </row>
    <row r="107" spans="13:16">
      <c r="M107" s="1">
        <v>262</v>
      </c>
      <c r="N107" s="1">
        <v>38</v>
      </c>
      <c r="O107" s="1" t="s">
        <v>339</v>
      </c>
      <c r="P107" s="1" t="s">
        <v>340</v>
      </c>
    </row>
    <row r="108" spans="13:16">
      <c r="M108" s="1">
        <v>225</v>
      </c>
      <c r="N108" s="1">
        <v>20</v>
      </c>
      <c r="O108" s="1" t="s">
        <v>341</v>
      </c>
      <c r="P108" s="1" t="s">
        <v>342</v>
      </c>
    </row>
    <row r="109" spans="13:16">
      <c r="M109" s="1">
        <v>127</v>
      </c>
      <c r="N109" s="1">
        <v>11</v>
      </c>
      <c r="O109" s="1" t="s">
        <v>343</v>
      </c>
      <c r="P109" s="1" t="s">
        <v>344</v>
      </c>
    </row>
    <row r="110" spans="13:16">
      <c r="M110" s="1">
        <v>226</v>
      </c>
      <c r="N110" s="1">
        <v>20</v>
      </c>
      <c r="O110" s="1" t="s">
        <v>345</v>
      </c>
      <c r="P110" s="1" t="s">
        <v>346</v>
      </c>
    </row>
    <row r="111" spans="13:16">
      <c r="M111" s="1">
        <v>7</v>
      </c>
      <c r="N111" s="1">
        <v>4</v>
      </c>
      <c r="O111" s="1" t="s">
        <v>347</v>
      </c>
      <c r="P111" s="1" t="s">
        <v>348</v>
      </c>
    </row>
    <row r="112" spans="13:16">
      <c r="M112" s="1">
        <v>128</v>
      </c>
      <c r="N112" s="1">
        <v>11</v>
      </c>
      <c r="O112" s="1" t="s">
        <v>349</v>
      </c>
      <c r="P112" s="1" t="s">
        <v>350</v>
      </c>
    </row>
    <row r="113" spans="13:16">
      <c r="M113" s="1">
        <v>8</v>
      </c>
      <c r="N113" s="1">
        <v>4</v>
      </c>
      <c r="O113" s="1" t="s">
        <v>349</v>
      </c>
      <c r="P113" s="1" t="s">
        <v>351</v>
      </c>
    </row>
    <row r="114" spans="13:16">
      <c r="M114" s="1">
        <v>9</v>
      </c>
      <c r="N114" s="1">
        <v>4</v>
      </c>
      <c r="O114" s="1" t="s">
        <v>270</v>
      </c>
      <c r="P114" s="1" t="s">
        <v>352</v>
      </c>
    </row>
    <row r="115" spans="13:16">
      <c r="M115" s="1">
        <v>227</v>
      </c>
      <c r="N115" s="1">
        <v>20</v>
      </c>
      <c r="O115" s="1" t="s">
        <v>194</v>
      </c>
      <c r="P115" s="1" t="s">
        <v>353</v>
      </c>
    </row>
    <row r="116" spans="13:16">
      <c r="M116" s="1">
        <v>129</v>
      </c>
      <c r="N116" s="1">
        <v>11</v>
      </c>
      <c r="O116" s="1" t="s">
        <v>257</v>
      </c>
      <c r="P116" s="1" t="s">
        <v>354</v>
      </c>
    </row>
    <row r="117" spans="13:16">
      <c r="M117" s="1">
        <v>10</v>
      </c>
      <c r="N117" s="1">
        <v>4</v>
      </c>
      <c r="O117" s="1" t="s">
        <v>259</v>
      </c>
      <c r="P117" s="1" t="s">
        <v>355</v>
      </c>
    </row>
    <row r="118" spans="13:16">
      <c r="M118" s="1">
        <v>235</v>
      </c>
      <c r="N118" s="1">
        <v>21</v>
      </c>
      <c r="O118" s="1" t="s">
        <v>295</v>
      </c>
      <c r="P118" s="1" t="s">
        <v>356</v>
      </c>
    </row>
    <row r="119" spans="13:16">
      <c r="M119" s="1">
        <v>263</v>
      </c>
      <c r="N119" s="1">
        <v>38</v>
      </c>
      <c r="O119" s="1" t="s">
        <v>357</v>
      </c>
      <c r="P119" s="1" t="s">
        <v>358</v>
      </c>
    </row>
    <row r="120" spans="13:16">
      <c r="M120" s="1">
        <v>65</v>
      </c>
      <c r="N120" s="1">
        <v>8</v>
      </c>
      <c r="O120" s="1" t="s">
        <v>359</v>
      </c>
      <c r="P120" s="1" t="s">
        <v>360</v>
      </c>
    </row>
    <row r="121" spans="13:16">
      <c r="M121" s="1">
        <v>286</v>
      </c>
      <c r="N121" s="1">
        <v>48</v>
      </c>
      <c r="O121" s="1" t="s">
        <v>361</v>
      </c>
      <c r="P121" s="1" t="s">
        <v>362</v>
      </c>
    </row>
    <row r="122" spans="13:16">
      <c r="M122" s="1">
        <v>264</v>
      </c>
      <c r="N122" s="1">
        <v>38</v>
      </c>
      <c r="O122" s="1" t="s">
        <v>363</v>
      </c>
      <c r="P122" s="1" t="s">
        <v>364</v>
      </c>
    </row>
    <row r="123" spans="13:16">
      <c r="M123" s="1">
        <v>265</v>
      </c>
      <c r="N123" s="1">
        <v>38</v>
      </c>
      <c r="O123" s="1" t="s">
        <v>365</v>
      </c>
      <c r="P123" s="1" t="s">
        <v>366</v>
      </c>
    </row>
    <row r="124" spans="13:16">
      <c r="M124" s="1">
        <v>130</v>
      </c>
      <c r="N124" s="1">
        <v>11</v>
      </c>
      <c r="O124" s="1" t="s">
        <v>367</v>
      </c>
      <c r="P124" s="1" t="s">
        <v>368</v>
      </c>
    </row>
    <row r="125" spans="13:16">
      <c r="M125" s="1">
        <v>266</v>
      </c>
      <c r="N125" s="1">
        <v>38</v>
      </c>
      <c r="O125" s="1" t="s">
        <v>369</v>
      </c>
      <c r="P125" s="1" t="s">
        <v>370</v>
      </c>
    </row>
    <row r="126" spans="13:16">
      <c r="M126" s="1">
        <v>267</v>
      </c>
      <c r="N126" s="1">
        <v>38</v>
      </c>
      <c r="O126" s="1" t="s">
        <v>371</v>
      </c>
      <c r="P126" s="1" t="s">
        <v>372</v>
      </c>
    </row>
    <row r="127" spans="13:16">
      <c r="M127" s="1">
        <v>287</v>
      </c>
      <c r="N127" s="1">
        <v>48</v>
      </c>
      <c r="O127" s="1" t="s">
        <v>373</v>
      </c>
      <c r="P127" s="1" t="s">
        <v>374</v>
      </c>
    </row>
    <row r="128" spans="13:16">
      <c r="M128" s="1">
        <v>111</v>
      </c>
      <c r="N128" s="1">
        <v>10</v>
      </c>
      <c r="O128" s="1" t="s">
        <v>375</v>
      </c>
      <c r="P128" s="1" t="s">
        <v>376</v>
      </c>
    </row>
    <row r="129" spans="13:16">
      <c r="M129" s="1">
        <v>99</v>
      </c>
      <c r="N129" s="1">
        <v>9</v>
      </c>
      <c r="O129" s="1" t="s">
        <v>377</v>
      </c>
      <c r="P129" s="1" t="s">
        <v>378</v>
      </c>
    </row>
    <row r="130" spans="13:16">
      <c r="M130" s="1">
        <v>112</v>
      </c>
      <c r="N130" s="1">
        <v>10</v>
      </c>
      <c r="O130" s="1" t="s">
        <v>379</v>
      </c>
      <c r="P130" s="1" t="s">
        <v>380</v>
      </c>
    </row>
    <row r="131" spans="13:16">
      <c r="M131" s="1">
        <v>100</v>
      </c>
      <c r="N131" s="1">
        <v>9</v>
      </c>
      <c r="O131" s="1" t="s">
        <v>381</v>
      </c>
      <c r="P131" s="1" t="s">
        <v>382</v>
      </c>
    </row>
    <row r="132" spans="13:16">
      <c r="M132" s="1">
        <v>131</v>
      </c>
      <c r="N132" s="1">
        <v>11</v>
      </c>
      <c r="O132" s="1" t="s">
        <v>383</v>
      </c>
      <c r="P132" s="1" t="s">
        <v>384</v>
      </c>
    </row>
    <row r="133" spans="13:16">
      <c r="M133" s="1">
        <v>66</v>
      </c>
      <c r="N133" s="1">
        <v>8</v>
      </c>
      <c r="O133" s="1" t="s">
        <v>385</v>
      </c>
      <c r="P133" s="1" t="s">
        <v>386</v>
      </c>
    </row>
    <row r="134" spans="13:16">
      <c r="M134" s="1">
        <v>194</v>
      </c>
      <c r="N134" s="1">
        <v>15</v>
      </c>
      <c r="O134" s="1" t="s">
        <v>387</v>
      </c>
      <c r="P134" s="1" t="s">
        <v>388</v>
      </c>
    </row>
    <row r="135" spans="13:16">
      <c r="M135" s="1">
        <v>195</v>
      </c>
      <c r="N135" s="1">
        <v>15</v>
      </c>
      <c r="O135" s="1" t="s">
        <v>389</v>
      </c>
      <c r="P135" s="1" t="s">
        <v>390</v>
      </c>
    </row>
    <row r="136" spans="13:16">
      <c r="M136" s="1">
        <v>288</v>
      </c>
      <c r="N136" s="1">
        <v>48</v>
      </c>
      <c r="O136" s="1" t="s">
        <v>391</v>
      </c>
      <c r="P136" s="1" t="s">
        <v>392</v>
      </c>
    </row>
    <row r="137" spans="13:16">
      <c r="M137" s="1">
        <v>40</v>
      </c>
      <c r="N137" s="1">
        <v>6</v>
      </c>
      <c r="O137" s="1" t="s">
        <v>393</v>
      </c>
      <c r="P137" s="1" t="s">
        <v>394</v>
      </c>
    </row>
    <row r="138" spans="13:16">
      <c r="M138" s="1">
        <v>237</v>
      </c>
      <c r="N138" s="1">
        <v>21</v>
      </c>
      <c r="O138" s="1" t="s">
        <v>395</v>
      </c>
      <c r="P138" s="1" t="s">
        <v>396</v>
      </c>
    </row>
    <row r="139" spans="13:16">
      <c r="M139" s="1">
        <v>238</v>
      </c>
      <c r="N139" s="1">
        <v>21</v>
      </c>
      <c r="O139" s="1" t="s">
        <v>397</v>
      </c>
      <c r="P139" s="1" t="s">
        <v>398</v>
      </c>
    </row>
    <row r="140" spans="13:16">
      <c r="M140" s="1">
        <v>41</v>
      </c>
      <c r="N140" s="1">
        <v>6</v>
      </c>
      <c r="O140" s="1" t="s">
        <v>399</v>
      </c>
      <c r="P140" s="1" t="s">
        <v>400</v>
      </c>
    </row>
    <row r="141" spans="13:16">
      <c r="M141" s="1">
        <v>132</v>
      </c>
      <c r="N141" s="1">
        <v>11</v>
      </c>
      <c r="O141" s="1" t="s">
        <v>401</v>
      </c>
      <c r="P141" s="1" t="s">
        <v>402</v>
      </c>
    </row>
    <row r="142" spans="13:16">
      <c r="M142" s="1">
        <v>67</v>
      </c>
      <c r="N142" s="1">
        <v>8</v>
      </c>
      <c r="O142" s="1" t="s">
        <v>403</v>
      </c>
      <c r="P142" s="1" t="s">
        <v>404</v>
      </c>
    </row>
    <row r="143" spans="13:16">
      <c r="M143" s="1">
        <v>42</v>
      </c>
      <c r="N143" s="1">
        <v>6</v>
      </c>
      <c r="O143" s="1" t="s">
        <v>405</v>
      </c>
      <c r="P143" s="1" t="s">
        <v>406</v>
      </c>
    </row>
    <row r="144" spans="13:16">
      <c r="M144" s="1">
        <v>43</v>
      </c>
      <c r="N144" s="1">
        <v>6</v>
      </c>
      <c r="O144" s="1" t="s">
        <v>407</v>
      </c>
      <c r="P144" s="1" t="s">
        <v>408</v>
      </c>
    </row>
    <row r="145" spans="13:16">
      <c r="M145" s="1">
        <v>44</v>
      </c>
      <c r="N145" s="1">
        <v>6</v>
      </c>
      <c r="O145" s="1" t="s">
        <v>409</v>
      </c>
      <c r="P145" s="1" t="s">
        <v>410</v>
      </c>
    </row>
    <row r="146" spans="13:16">
      <c r="M146" s="1">
        <v>45</v>
      </c>
      <c r="N146" s="1">
        <v>6</v>
      </c>
      <c r="O146" s="1" t="s">
        <v>411</v>
      </c>
      <c r="P146" s="1" t="s">
        <v>412</v>
      </c>
    </row>
    <row r="147" spans="13:16">
      <c r="M147" s="1">
        <v>46</v>
      </c>
      <c r="N147" s="1">
        <v>6</v>
      </c>
      <c r="O147" s="1" t="s">
        <v>413</v>
      </c>
      <c r="P147" s="1" t="s">
        <v>414</v>
      </c>
    </row>
    <row r="148" spans="13:16">
      <c r="M148" s="1">
        <v>239</v>
      </c>
      <c r="N148" s="1">
        <v>21</v>
      </c>
      <c r="O148" s="1" t="s">
        <v>415</v>
      </c>
      <c r="P148" s="1" t="s">
        <v>416</v>
      </c>
    </row>
    <row r="149" spans="13:16">
      <c r="M149" s="1">
        <v>228</v>
      </c>
      <c r="N149" s="1">
        <v>20</v>
      </c>
      <c r="O149" s="1" t="s">
        <v>417</v>
      </c>
      <c r="P149" s="1" t="s">
        <v>418</v>
      </c>
    </row>
    <row r="150" spans="13:16">
      <c r="M150" s="1">
        <v>101</v>
      </c>
      <c r="N150" s="1">
        <v>9</v>
      </c>
      <c r="O150" s="1" t="s">
        <v>419</v>
      </c>
      <c r="P150" s="1" t="s">
        <v>420</v>
      </c>
    </row>
    <row r="151" spans="13:16">
      <c r="M151" s="1">
        <v>162</v>
      </c>
      <c r="N151" s="1">
        <v>12</v>
      </c>
      <c r="O151" s="1" t="s">
        <v>421</v>
      </c>
      <c r="P151" s="1" t="s">
        <v>422</v>
      </c>
    </row>
    <row r="152" spans="13:16">
      <c r="M152" s="1">
        <v>163</v>
      </c>
      <c r="N152" s="1">
        <v>12</v>
      </c>
      <c r="O152" s="1" t="s">
        <v>423</v>
      </c>
      <c r="P152" s="1" t="s">
        <v>424</v>
      </c>
    </row>
    <row r="153" spans="13:16">
      <c r="M153" s="1">
        <v>164</v>
      </c>
      <c r="N153" s="1">
        <v>12</v>
      </c>
      <c r="O153" s="1" t="s">
        <v>425</v>
      </c>
      <c r="P153" s="1" t="s">
        <v>426</v>
      </c>
    </row>
    <row r="154" spans="13:16">
      <c r="M154" s="1">
        <v>165</v>
      </c>
      <c r="N154" s="1">
        <v>12</v>
      </c>
      <c r="O154" s="1" t="s">
        <v>427</v>
      </c>
      <c r="P154" s="1" t="s">
        <v>428</v>
      </c>
    </row>
    <row r="155" spans="13:16">
      <c r="M155" s="1">
        <v>166</v>
      </c>
      <c r="N155" s="1">
        <v>12</v>
      </c>
      <c r="O155" s="1" t="s">
        <v>429</v>
      </c>
      <c r="P155" s="1" t="s">
        <v>430</v>
      </c>
    </row>
    <row r="156" spans="13:16">
      <c r="M156" s="1">
        <v>167</v>
      </c>
      <c r="N156" s="1">
        <v>12</v>
      </c>
      <c r="O156" s="1" t="s">
        <v>431</v>
      </c>
      <c r="P156" s="1" t="s">
        <v>432</v>
      </c>
    </row>
    <row r="157" spans="13:16">
      <c r="M157" s="1">
        <v>168</v>
      </c>
      <c r="N157" s="1">
        <v>12</v>
      </c>
      <c r="O157" s="1" t="s">
        <v>433</v>
      </c>
      <c r="P157" s="1" t="s">
        <v>434</v>
      </c>
    </row>
    <row r="158" spans="13:16">
      <c r="M158" s="1">
        <v>169</v>
      </c>
      <c r="N158" s="1">
        <v>12</v>
      </c>
      <c r="O158" s="1" t="s">
        <v>435</v>
      </c>
      <c r="P158" s="1" t="s">
        <v>436</v>
      </c>
    </row>
    <row r="159" spans="13:16">
      <c r="M159" s="1">
        <v>170</v>
      </c>
      <c r="N159" s="1">
        <v>12</v>
      </c>
      <c r="O159" s="1" t="s">
        <v>437</v>
      </c>
      <c r="P159" s="1" t="s">
        <v>438</v>
      </c>
    </row>
    <row r="160" spans="13:16">
      <c r="M160" s="1">
        <v>133</v>
      </c>
      <c r="N160" s="1">
        <v>11</v>
      </c>
      <c r="O160" s="1" t="s">
        <v>439</v>
      </c>
      <c r="P160" s="1" t="s">
        <v>440</v>
      </c>
    </row>
    <row r="161" spans="13:16">
      <c r="M161" s="1">
        <v>269</v>
      </c>
      <c r="N161" s="1">
        <v>38</v>
      </c>
      <c r="O161" s="1" t="s">
        <v>441</v>
      </c>
      <c r="P161" s="1" t="s">
        <v>442</v>
      </c>
    </row>
    <row r="162" spans="13:16">
      <c r="M162" s="1">
        <v>47</v>
      </c>
      <c r="N162" s="1">
        <v>6</v>
      </c>
      <c r="O162" s="1" t="s">
        <v>317</v>
      </c>
      <c r="P162" s="1" t="s">
        <v>443</v>
      </c>
    </row>
    <row r="163" spans="13:16">
      <c r="M163" s="1">
        <v>240</v>
      </c>
      <c r="N163" s="1">
        <v>21</v>
      </c>
      <c r="O163" s="1" t="s">
        <v>317</v>
      </c>
      <c r="P163" s="1" t="s">
        <v>444</v>
      </c>
    </row>
    <row r="164" spans="13:16">
      <c r="M164" s="1">
        <v>270</v>
      </c>
      <c r="N164" s="1">
        <v>38</v>
      </c>
      <c r="O164" s="1" t="s">
        <v>445</v>
      </c>
      <c r="P164" s="1" t="s">
        <v>446</v>
      </c>
    </row>
    <row r="165" spans="13:16">
      <c r="M165" s="1">
        <v>271</v>
      </c>
      <c r="N165" s="1">
        <v>38</v>
      </c>
      <c r="O165" s="1" t="s">
        <v>447</v>
      </c>
      <c r="P165" s="1" t="s">
        <v>448</v>
      </c>
    </row>
    <row r="166" spans="13:16">
      <c r="M166" s="1">
        <v>24</v>
      </c>
      <c r="N166" s="1">
        <v>5</v>
      </c>
      <c r="O166" s="1" t="s">
        <v>449</v>
      </c>
      <c r="P166" s="1" t="s">
        <v>450</v>
      </c>
    </row>
    <row r="167" spans="13:16">
      <c r="M167" s="1">
        <v>57</v>
      </c>
      <c r="N167" s="1">
        <v>7</v>
      </c>
      <c r="O167" s="1" t="s">
        <v>451</v>
      </c>
      <c r="P167" s="1" t="s">
        <v>452</v>
      </c>
    </row>
    <row r="168" spans="13:16">
      <c r="M168" s="1">
        <v>299</v>
      </c>
      <c r="N168" s="1">
        <v>51</v>
      </c>
      <c r="O168" s="1" t="s">
        <v>453</v>
      </c>
      <c r="P168" s="1" t="s">
        <v>454</v>
      </c>
    </row>
    <row r="169" spans="13:16">
      <c r="M169" s="1">
        <v>190</v>
      </c>
      <c r="N169" s="1">
        <v>14</v>
      </c>
      <c r="O169" s="1" t="s">
        <v>455</v>
      </c>
      <c r="P169" s="1" t="s">
        <v>456</v>
      </c>
    </row>
    <row r="170" spans="13:16">
      <c r="M170" s="1">
        <v>25</v>
      </c>
      <c r="N170" s="1">
        <v>5</v>
      </c>
      <c r="O170" s="1" t="s">
        <v>243</v>
      </c>
      <c r="P170" s="1" t="s">
        <v>457</v>
      </c>
    </row>
    <row r="171" spans="13:16">
      <c r="M171" s="1">
        <v>289</v>
      </c>
      <c r="N171" s="1">
        <v>48</v>
      </c>
      <c r="O171" s="1" t="s">
        <v>458</v>
      </c>
      <c r="P171" s="1" t="s">
        <v>459</v>
      </c>
    </row>
    <row r="172" spans="13:16">
      <c r="M172" s="1">
        <v>229</v>
      </c>
      <c r="N172" s="1">
        <v>20</v>
      </c>
      <c r="O172" s="1" t="s">
        <v>460</v>
      </c>
      <c r="P172" s="1" t="s">
        <v>461</v>
      </c>
    </row>
    <row r="173" spans="13:16">
      <c r="M173" s="1">
        <v>113</v>
      </c>
      <c r="N173" s="1">
        <v>10</v>
      </c>
      <c r="O173" s="1" t="s">
        <v>462</v>
      </c>
      <c r="P173" s="1" t="s">
        <v>463</v>
      </c>
    </row>
    <row r="174" spans="13:16">
      <c r="M174" s="1">
        <v>134</v>
      </c>
      <c r="N174" s="1">
        <v>11</v>
      </c>
      <c r="O174" s="1" t="s">
        <v>464</v>
      </c>
      <c r="P174" s="1" t="s">
        <v>465</v>
      </c>
    </row>
    <row r="175" spans="13:16">
      <c r="M175" s="1">
        <v>204</v>
      </c>
      <c r="N175" s="1">
        <v>16</v>
      </c>
      <c r="O175" s="1" t="s">
        <v>466</v>
      </c>
      <c r="P175" s="1" t="s">
        <v>467</v>
      </c>
    </row>
    <row r="176" spans="13:16">
      <c r="M176" s="1">
        <v>221</v>
      </c>
      <c r="N176" s="1">
        <v>18</v>
      </c>
      <c r="O176" s="1" t="s">
        <v>468</v>
      </c>
      <c r="P176" s="1" t="s">
        <v>469</v>
      </c>
    </row>
    <row r="177" spans="13:16">
      <c r="M177" s="1">
        <v>298</v>
      </c>
      <c r="N177" s="1">
        <v>50</v>
      </c>
      <c r="O177" s="1" t="s">
        <v>470</v>
      </c>
      <c r="P177" s="1" t="s">
        <v>471</v>
      </c>
    </row>
    <row r="178" spans="13:16">
      <c r="M178" s="1">
        <v>102</v>
      </c>
      <c r="N178" s="1">
        <v>9</v>
      </c>
      <c r="O178" s="1" t="s">
        <v>317</v>
      </c>
      <c r="P178" s="1" t="s">
        <v>472</v>
      </c>
    </row>
    <row r="179" spans="13:16">
      <c r="M179" s="1">
        <v>290</v>
      </c>
      <c r="N179" s="1">
        <v>48</v>
      </c>
      <c r="O179" s="1" t="s">
        <v>286</v>
      </c>
      <c r="P179" s="1" t="s">
        <v>473</v>
      </c>
    </row>
    <row r="180" spans="13:16">
      <c r="M180" s="1">
        <v>272</v>
      </c>
      <c r="N180" s="1">
        <v>38</v>
      </c>
      <c r="O180" s="1" t="s">
        <v>474</v>
      </c>
      <c r="P180" s="1" t="s">
        <v>475</v>
      </c>
    </row>
    <row r="181" spans="13:16">
      <c r="M181" s="1">
        <v>291</v>
      </c>
      <c r="N181" s="1">
        <v>48</v>
      </c>
      <c r="O181" s="1" t="s">
        <v>150</v>
      </c>
      <c r="P181" s="1" t="s">
        <v>476</v>
      </c>
    </row>
    <row r="182" spans="13:16">
      <c r="M182" s="1">
        <v>171</v>
      </c>
      <c r="N182" s="1">
        <v>12</v>
      </c>
      <c r="O182" s="1" t="s">
        <v>477</v>
      </c>
      <c r="P182" s="1" t="s">
        <v>478</v>
      </c>
    </row>
    <row r="183" spans="13:16">
      <c r="M183" s="1">
        <v>172</v>
      </c>
      <c r="N183" s="1">
        <v>12</v>
      </c>
      <c r="O183" s="1" t="s">
        <v>479</v>
      </c>
      <c r="P183" s="1" t="s">
        <v>480</v>
      </c>
    </row>
    <row r="184" spans="13:16">
      <c r="M184" s="1">
        <v>173</v>
      </c>
      <c r="N184" s="1">
        <v>12</v>
      </c>
      <c r="O184" s="1" t="s">
        <v>481</v>
      </c>
      <c r="P184" s="1" t="s">
        <v>482</v>
      </c>
    </row>
    <row r="185" spans="13:16">
      <c r="M185" s="1">
        <v>230</v>
      </c>
      <c r="N185" s="1">
        <v>20</v>
      </c>
      <c r="O185" s="1" t="s">
        <v>286</v>
      </c>
      <c r="P185" s="1" t="s">
        <v>483</v>
      </c>
    </row>
    <row r="186" spans="13:16">
      <c r="M186" s="1">
        <v>205</v>
      </c>
      <c r="N186" s="1">
        <v>16</v>
      </c>
      <c r="O186" s="1" t="s">
        <v>484</v>
      </c>
      <c r="P186" s="1" t="s">
        <v>485</v>
      </c>
    </row>
    <row r="187" spans="13:16">
      <c r="M187" s="1">
        <v>222</v>
      </c>
      <c r="N187" s="1">
        <v>18</v>
      </c>
      <c r="O187" s="1" t="s">
        <v>486</v>
      </c>
      <c r="P187" s="1" t="s">
        <v>487</v>
      </c>
    </row>
    <row r="188" spans="13:16">
      <c r="M188" s="1">
        <v>174</v>
      </c>
      <c r="N188" s="1">
        <v>12</v>
      </c>
      <c r="O188" s="1" t="s">
        <v>488</v>
      </c>
      <c r="P188" s="1" t="s">
        <v>489</v>
      </c>
    </row>
    <row r="189" spans="13:16">
      <c r="M189" s="1">
        <v>292</v>
      </c>
      <c r="N189" s="1">
        <v>48</v>
      </c>
      <c r="O189" s="1" t="s">
        <v>449</v>
      </c>
      <c r="P189" s="1" t="s">
        <v>490</v>
      </c>
    </row>
    <row r="190" spans="13:16">
      <c r="M190" s="1">
        <v>175</v>
      </c>
      <c r="N190" s="1">
        <v>12</v>
      </c>
      <c r="O190" s="1" t="s">
        <v>491</v>
      </c>
      <c r="P190" s="1" t="s">
        <v>492</v>
      </c>
    </row>
    <row r="191" spans="13:16">
      <c r="M191" s="1">
        <v>68</v>
      </c>
      <c r="N191" s="1">
        <v>8</v>
      </c>
      <c r="O191" s="1" t="s">
        <v>493</v>
      </c>
      <c r="P191" s="1" t="s">
        <v>494</v>
      </c>
    </row>
    <row r="192" spans="13:16">
      <c r="M192" s="1">
        <v>223</v>
      </c>
      <c r="N192" s="1">
        <v>18</v>
      </c>
      <c r="O192" s="1" t="s">
        <v>495</v>
      </c>
      <c r="P192" s="1" t="s">
        <v>496</v>
      </c>
    </row>
    <row r="193" spans="13:16">
      <c r="M193" s="1">
        <v>231</v>
      </c>
      <c r="N193" s="1">
        <v>20</v>
      </c>
      <c r="O193" s="1" t="s">
        <v>257</v>
      </c>
      <c r="P193" s="1" t="s">
        <v>497</v>
      </c>
    </row>
    <row r="194" spans="13:16">
      <c r="M194" s="1">
        <v>135</v>
      </c>
      <c r="N194" s="1">
        <v>11</v>
      </c>
      <c r="O194" s="1" t="s">
        <v>498</v>
      </c>
      <c r="P194" s="1" t="s">
        <v>499</v>
      </c>
    </row>
    <row r="195" spans="13:16">
      <c r="M195" s="1">
        <v>278</v>
      </c>
      <c r="N195" s="1">
        <v>47</v>
      </c>
      <c r="O195" s="1" t="s">
        <v>500</v>
      </c>
      <c r="P195" s="1" t="s">
        <v>501</v>
      </c>
    </row>
    <row r="196" spans="13:16">
      <c r="M196" s="1">
        <v>232</v>
      </c>
      <c r="N196" s="1">
        <v>20</v>
      </c>
      <c r="O196" s="1" t="s">
        <v>502</v>
      </c>
      <c r="P196" s="1" t="s">
        <v>503</v>
      </c>
    </row>
    <row r="197" spans="13:16">
      <c r="M197" s="1">
        <v>293</v>
      </c>
      <c r="N197" s="1">
        <v>48</v>
      </c>
      <c r="O197" s="1" t="s">
        <v>504</v>
      </c>
      <c r="P197" s="1" t="s">
        <v>505</v>
      </c>
    </row>
    <row r="198" spans="13:16">
      <c r="M198" s="1">
        <v>279</v>
      </c>
      <c r="N198" s="1">
        <v>47</v>
      </c>
      <c r="O198" s="1" t="s">
        <v>506</v>
      </c>
      <c r="P198" s="1" t="s">
        <v>507</v>
      </c>
    </row>
    <row r="199" spans="13:16">
      <c r="M199" s="1">
        <v>176</v>
      </c>
      <c r="N199" s="1">
        <v>12</v>
      </c>
      <c r="O199" s="1" t="s">
        <v>508</v>
      </c>
      <c r="P199" s="1" t="s">
        <v>509</v>
      </c>
    </row>
    <row r="200" spans="13:16">
      <c r="M200" s="1">
        <v>11</v>
      </c>
      <c r="N200" s="1">
        <v>4</v>
      </c>
      <c r="O200" s="1" t="s">
        <v>192</v>
      </c>
      <c r="P200" s="1" t="s">
        <v>510</v>
      </c>
    </row>
    <row r="201" spans="13:16">
      <c r="M201" s="1">
        <v>177</v>
      </c>
      <c r="N201" s="1">
        <v>12</v>
      </c>
      <c r="O201" s="1" t="s">
        <v>511</v>
      </c>
      <c r="P201" s="1" t="s">
        <v>512</v>
      </c>
    </row>
    <row r="202" spans="13:16">
      <c r="M202" s="1">
        <v>178</v>
      </c>
      <c r="N202" s="1">
        <v>12</v>
      </c>
      <c r="O202" s="1" t="s">
        <v>513</v>
      </c>
      <c r="P202" s="1" t="s">
        <v>514</v>
      </c>
    </row>
    <row r="203" spans="13:16">
      <c r="M203" s="1">
        <v>179</v>
      </c>
      <c r="N203" s="1">
        <v>12</v>
      </c>
      <c r="O203" s="1" t="s">
        <v>515</v>
      </c>
      <c r="P203" s="1" t="s">
        <v>516</v>
      </c>
    </row>
    <row r="204" spans="13:16">
      <c r="M204" s="1">
        <v>69</v>
      </c>
      <c r="N204" s="1">
        <v>8</v>
      </c>
      <c r="O204" s="1" t="s">
        <v>517</v>
      </c>
      <c r="P204" s="1" t="s">
        <v>518</v>
      </c>
    </row>
    <row r="205" spans="13:16">
      <c r="M205" s="1">
        <v>180</v>
      </c>
      <c r="N205" s="1">
        <v>12</v>
      </c>
      <c r="O205" s="1" t="s">
        <v>519</v>
      </c>
      <c r="P205" s="1" t="s">
        <v>520</v>
      </c>
    </row>
    <row r="206" spans="13:16">
      <c r="M206" s="1">
        <v>181</v>
      </c>
      <c r="N206" s="1">
        <v>12</v>
      </c>
      <c r="O206" s="1" t="s">
        <v>521</v>
      </c>
      <c r="P206" s="1" t="s">
        <v>522</v>
      </c>
    </row>
    <row r="207" spans="13:16">
      <c r="M207" s="1">
        <v>182</v>
      </c>
      <c r="N207" s="1">
        <v>12</v>
      </c>
      <c r="O207" s="1" t="s">
        <v>523</v>
      </c>
      <c r="P207" s="1" t="s">
        <v>524</v>
      </c>
    </row>
    <row r="208" spans="13:16">
      <c r="M208" s="1">
        <v>294</v>
      </c>
      <c r="N208" s="1">
        <v>48</v>
      </c>
      <c r="O208" s="1" t="s">
        <v>243</v>
      </c>
      <c r="P208" s="1" t="s">
        <v>525</v>
      </c>
    </row>
    <row r="209" spans="13:16">
      <c r="M209" s="1">
        <v>114</v>
      </c>
      <c r="N209" s="1">
        <v>10</v>
      </c>
      <c r="O209" s="1" t="s">
        <v>150</v>
      </c>
      <c r="P209" s="1" t="s">
        <v>526</v>
      </c>
    </row>
    <row r="210" spans="13:16">
      <c r="M210" s="1">
        <v>196</v>
      </c>
      <c r="N210" s="1">
        <v>15</v>
      </c>
      <c r="O210" s="1" t="s">
        <v>527</v>
      </c>
      <c r="P210" s="1" t="s">
        <v>528</v>
      </c>
    </row>
    <row r="211" spans="13:16">
      <c r="M211" s="1">
        <v>70</v>
      </c>
      <c r="N211" s="1">
        <v>8</v>
      </c>
      <c r="O211" s="1" t="s">
        <v>529</v>
      </c>
      <c r="P211" s="1" t="s">
        <v>530</v>
      </c>
    </row>
    <row r="212" spans="13:16">
      <c r="M212" s="1">
        <v>12</v>
      </c>
      <c r="N212" s="1">
        <v>4</v>
      </c>
      <c r="O212" s="1" t="s">
        <v>317</v>
      </c>
      <c r="P212" s="1" t="s">
        <v>531</v>
      </c>
    </row>
    <row r="213" spans="13:16">
      <c r="M213" s="1">
        <v>136</v>
      </c>
      <c r="N213" s="1">
        <v>11</v>
      </c>
      <c r="O213" s="1" t="s">
        <v>532</v>
      </c>
      <c r="P213" s="1" t="s">
        <v>533</v>
      </c>
    </row>
    <row r="214" spans="13:16">
      <c r="M214" s="1">
        <v>48</v>
      </c>
      <c r="N214" s="1">
        <v>6</v>
      </c>
      <c r="O214" s="1" t="s">
        <v>534</v>
      </c>
      <c r="P214" s="1" t="s">
        <v>535</v>
      </c>
    </row>
    <row r="215" spans="13:16">
      <c r="M215" s="1">
        <v>137</v>
      </c>
      <c r="N215" s="1">
        <v>11</v>
      </c>
      <c r="O215" s="1" t="s">
        <v>295</v>
      </c>
      <c r="P215" s="1" t="s">
        <v>536</v>
      </c>
    </row>
    <row r="216" spans="13:16">
      <c r="M216" s="1">
        <v>273</v>
      </c>
      <c r="N216" s="1">
        <v>38</v>
      </c>
      <c r="O216" s="1" t="s">
        <v>537</v>
      </c>
      <c r="P216" s="1" t="s">
        <v>538</v>
      </c>
    </row>
    <row r="217" spans="13:16">
      <c r="M217" s="1">
        <v>183</v>
      </c>
      <c r="N217" s="1">
        <v>12</v>
      </c>
      <c r="O217" s="1" t="s">
        <v>539</v>
      </c>
      <c r="P217" s="1" t="s">
        <v>540</v>
      </c>
    </row>
    <row r="218" spans="13:16">
      <c r="M218" s="1">
        <v>71</v>
      </c>
      <c r="N218" s="1">
        <v>8</v>
      </c>
      <c r="O218" s="1" t="s">
        <v>541</v>
      </c>
      <c r="P218" s="1" t="s">
        <v>542</v>
      </c>
    </row>
    <row r="219" spans="13:16">
      <c r="M219" s="1">
        <v>49</v>
      </c>
      <c r="N219" s="1">
        <v>6</v>
      </c>
      <c r="O219" s="1" t="s">
        <v>543</v>
      </c>
      <c r="P219" s="1" t="s">
        <v>544</v>
      </c>
    </row>
    <row r="220" spans="13:16">
      <c r="M220" s="1">
        <v>50</v>
      </c>
      <c r="N220" s="1">
        <v>6</v>
      </c>
      <c r="O220" s="1" t="s">
        <v>545</v>
      </c>
      <c r="P220" s="1" t="s">
        <v>546</v>
      </c>
    </row>
    <row r="221" spans="13:16">
      <c r="M221" s="1">
        <v>280</v>
      </c>
      <c r="N221" s="1">
        <v>47</v>
      </c>
      <c r="O221" s="1" t="s">
        <v>547</v>
      </c>
      <c r="P221" s="1" t="s">
        <v>548</v>
      </c>
    </row>
    <row r="222" spans="13:16">
      <c r="M222" s="1">
        <v>1</v>
      </c>
      <c r="N222" s="1">
        <v>2</v>
      </c>
      <c r="O222" s="1">
        <v>100</v>
      </c>
      <c r="P222" s="1" t="s">
        <v>549</v>
      </c>
    </row>
    <row r="223" spans="13:16">
      <c r="M223" s="1">
        <v>103</v>
      </c>
      <c r="N223" s="1">
        <v>9</v>
      </c>
      <c r="O223" s="1" t="s">
        <v>550</v>
      </c>
      <c r="P223" s="1" t="s">
        <v>551</v>
      </c>
    </row>
    <row r="224" spans="13:16">
      <c r="M224" s="1">
        <v>274</v>
      </c>
      <c r="N224" s="1">
        <v>45</v>
      </c>
      <c r="O224" s="1">
        <v>100</v>
      </c>
      <c r="P224" s="1" t="s">
        <v>552</v>
      </c>
    </row>
    <row r="225" spans="13:16">
      <c r="M225" s="1">
        <v>275</v>
      </c>
      <c r="N225" s="1">
        <v>46</v>
      </c>
      <c r="O225" s="1">
        <v>100</v>
      </c>
      <c r="P225" s="1" t="s">
        <v>552</v>
      </c>
    </row>
    <row r="226" spans="13:16">
      <c r="M226" s="1">
        <v>138</v>
      </c>
      <c r="N226" s="1">
        <v>11</v>
      </c>
      <c r="O226" s="1" t="s">
        <v>553</v>
      </c>
      <c r="P226" s="1" t="s">
        <v>554</v>
      </c>
    </row>
    <row r="227" spans="13:16">
      <c r="M227" s="1">
        <v>13</v>
      </c>
      <c r="N227" s="1">
        <v>4</v>
      </c>
      <c r="O227" s="1" t="s">
        <v>257</v>
      </c>
      <c r="P227" s="1" t="s">
        <v>555</v>
      </c>
    </row>
    <row r="228" spans="13:16">
      <c r="M228" s="1">
        <v>14</v>
      </c>
      <c r="N228" s="1">
        <v>4</v>
      </c>
      <c r="O228" s="1" t="s">
        <v>286</v>
      </c>
      <c r="P228" s="1" t="s">
        <v>556</v>
      </c>
    </row>
    <row r="229" spans="13:16">
      <c r="M229" s="1">
        <v>197</v>
      </c>
      <c r="N229" s="1">
        <v>15</v>
      </c>
      <c r="O229" s="1" t="s">
        <v>557</v>
      </c>
      <c r="P229" s="1" t="s">
        <v>558</v>
      </c>
    </row>
    <row r="230" spans="13:16">
      <c r="M230" s="1">
        <v>281</v>
      </c>
      <c r="N230" s="1">
        <v>47</v>
      </c>
      <c r="O230" s="1" t="s">
        <v>559</v>
      </c>
      <c r="P230" s="1" t="s">
        <v>560</v>
      </c>
    </row>
    <row r="231" spans="13:16">
      <c r="M231" s="1">
        <v>191</v>
      </c>
      <c r="N231" s="1">
        <v>14</v>
      </c>
      <c r="O231" s="1" t="s">
        <v>317</v>
      </c>
      <c r="P231" s="1" t="s">
        <v>561</v>
      </c>
    </row>
    <row r="232" spans="13:16">
      <c r="M232" s="1">
        <v>206</v>
      </c>
      <c r="N232" s="1">
        <v>16</v>
      </c>
      <c r="O232" s="1" t="s">
        <v>150</v>
      </c>
      <c r="P232" s="1" t="s">
        <v>562</v>
      </c>
    </row>
    <row r="233" spans="13:16">
      <c r="M233" s="1">
        <v>115</v>
      </c>
      <c r="N233" s="1">
        <v>10</v>
      </c>
      <c r="O233" s="1" t="s">
        <v>563</v>
      </c>
      <c r="P233" s="1" t="s">
        <v>564</v>
      </c>
    </row>
    <row r="234" spans="13:16">
      <c r="M234" s="1">
        <v>72</v>
      </c>
      <c r="N234" s="1">
        <v>8</v>
      </c>
      <c r="O234" s="1" t="s">
        <v>565</v>
      </c>
      <c r="P234" s="1" t="s">
        <v>566</v>
      </c>
    </row>
    <row r="235" spans="13:16">
      <c r="M235" s="1">
        <v>116</v>
      </c>
      <c r="N235" s="1">
        <v>10</v>
      </c>
      <c r="O235" s="1" t="s">
        <v>567</v>
      </c>
      <c r="P235" s="1" t="s">
        <v>568</v>
      </c>
    </row>
    <row r="236" spans="13:16">
      <c r="M236" s="1">
        <v>51</v>
      </c>
      <c r="N236" s="1">
        <v>6</v>
      </c>
      <c r="O236" s="1" t="s">
        <v>569</v>
      </c>
      <c r="P236" s="1" t="s">
        <v>570</v>
      </c>
    </row>
    <row r="237" spans="13:16">
      <c r="M237" s="1">
        <v>296</v>
      </c>
      <c r="N237" s="1">
        <v>48</v>
      </c>
      <c r="O237" s="1" t="s">
        <v>188</v>
      </c>
      <c r="P237" s="1" t="s">
        <v>571</v>
      </c>
    </row>
    <row r="238" spans="13:16">
      <c r="M238" s="1">
        <v>198</v>
      </c>
      <c r="N238" s="1">
        <v>15</v>
      </c>
      <c r="O238" s="1" t="s">
        <v>295</v>
      </c>
      <c r="P238" s="1" t="s">
        <v>572</v>
      </c>
    </row>
    <row r="239" spans="13:16">
      <c r="M239" s="1">
        <v>73</v>
      </c>
      <c r="N239" s="1">
        <v>8</v>
      </c>
      <c r="O239" s="1">
        <v>100</v>
      </c>
      <c r="P239" s="1" t="s">
        <v>573</v>
      </c>
    </row>
    <row r="240" spans="13:16">
      <c r="M240" s="1">
        <v>233</v>
      </c>
      <c r="N240" s="1">
        <v>20</v>
      </c>
      <c r="O240" s="1">
        <v>100</v>
      </c>
      <c r="P240" s="1" t="s">
        <v>574</v>
      </c>
    </row>
    <row r="241" spans="13:16">
      <c r="M241" s="1">
        <v>104</v>
      </c>
      <c r="N241" s="1">
        <v>9</v>
      </c>
      <c r="O241" s="1">
        <v>100</v>
      </c>
      <c r="P241" s="1" t="s">
        <v>575</v>
      </c>
    </row>
    <row r="242" spans="13:16">
      <c r="M242" s="1">
        <v>295</v>
      </c>
      <c r="N242" s="1">
        <v>48</v>
      </c>
      <c r="O242" s="1">
        <v>100</v>
      </c>
      <c r="P242" s="1" t="s">
        <v>576</v>
      </c>
    </row>
    <row r="243" spans="13:16">
      <c r="M243" s="1">
        <v>199</v>
      </c>
      <c r="N243" s="1">
        <v>15</v>
      </c>
      <c r="O243" s="1">
        <v>100</v>
      </c>
      <c r="P243" s="1" t="s">
        <v>577</v>
      </c>
    </row>
    <row r="244" spans="13:16">
      <c r="M244" s="1">
        <v>117</v>
      </c>
      <c r="N244" s="1">
        <v>10</v>
      </c>
      <c r="O244" s="1">
        <v>100</v>
      </c>
      <c r="P244" s="1" t="s">
        <v>578</v>
      </c>
    </row>
    <row r="245" spans="13:16">
      <c r="M245" s="1">
        <v>139</v>
      </c>
      <c r="N245" s="1">
        <v>11</v>
      </c>
      <c r="O245" s="1">
        <v>100</v>
      </c>
      <c r="P245" s="1" t="s">
        <v>579</v>
      </c>
    </row>
    <row r="246" spans="13:16">
      <c r="M246" s="1">
        <v>224</v>
      </c>
      <c r="N246" s="1">
        <v>18</v>
      </c>
      <c r="O246" s="1">
        <v>100</v>
      </c>
      <c r="P246" s="1" t="s">
        <v>580</v>
      </c>
    </row>
    <row r="247" spans="13:16">
      <c r="M247" s="1">
        <v>15</v>
      </c>
      <c r="N247" s="1">
        <v>4</v>
      </c>
      <c r="O247" s="1">
        <v>100</v>
      </c>
      <c r="P247" s="1" t="s">
        <v>581</v>
      </c>
    </row>
    <row r="248" spans="13:16">
      <c r="M248" s="1">
        <v>52</v>
      </c>
      <c r="N248" s="1">
        <v>6</v>
      </c>
      <c r="O248" s="1">
        <v>100</v>
      </c>
      <c r="P248" s="1" t="s">
        <v>582</v>
      </c>
    </row>
    <row r="249" spans="13:16">
      <c r="M249" s="1">
        <v>58</v>
      </c>
      <c r="N249" s="1">
        <v>7</v>
      </c>
      <c r="O249" s="1">
        <v>100</v>
      </c>
      <c r="P249" s="1" t="s">
        <v>583</v>
      </c>
    </row>
    <row r="250" spans="13:16">
      <c r="M250" s="1">
        <v>243</v>
      </c>
      <c r="N250" s="1">
        <v>27</v>
      </c>
      <c r="O250" s="1">
        <v>100</v>
      </c>
      <c r="P250" s="1" t="s">
        <v>584</v>
      </c>
    </row>
    <row r="251" spans="13:16">
      <c r="M251" s="1">
        <v>187</v>
      </c>
      <c r="N251" s="1">
        <v>13</v>
      </c>
      <c r="O251" s="1">
        <v>100</v>
      </c>
      <c r="P251" s="1" t="s">
        <v>585</v>
      </c>
    </row>
    <row r="252" spans="13:16">
      <c r="M252" s="1">
        <v>207</v>
      </c>
      <c r="N252" s="1">
        <v>16</v>
      </c>
      <c r="O252" s="1">
        <v>100</v>
      </c>
      <c r="P252" s="1" t="s">
        <v>586</v>
      </c>
    </row>
    <row r="253" spans="13:16">
      <c r="M253" s="1">
        <v>28</v>
      </c>
      <c r="N253" s="1">
        <v>5</v>
      </c>
      <c r="O253" s="1">
        <v>100</v>
      </c>
      <c r="P253" s="1" t="s">
        <v>587</v>
      </c>
    </row>
    <row r="254" spans="13:16">
      <c r="M254" s="1">
        <v>184</v>
      </c>
      <c r="N254" s="1">
        <v>12</v>
      </c>
      <c r="O254" s="1">
        <v>100</v>
      </c>
      <c r="P254" s="1" t="s">
        <v>588</v>
      </c>
    </row>
    <row r="255" spans="13:16">
      <c r="M255" s="1">
        <v>241</v>
      </c>
      <c r="N255" s="1">
        <v>21</v>
      </c>
      <c r="O255" s="1">
        <v>100</v>
      </c>
      <c r="P255" s="1" t="s">
        <v>589</v>
      </c>
    </row>
    <row r="256" spans="13:16">
      <c r="M256" s="1">
        <v>192</v>
      </c>
      <c r="N256" s="1">
        <v>14</v>
      </c>
      <c r="O256" s="1">
        <v>100</v>
      </c>
      <c r="P256" s="1" t="s">
        <v>590</v>
      </c>
    </row>
    <row r="257" spans="13:16">
      <c r="M257" s="1">
        <v>282</v>
      </c>
      <c r="N257" s="1">
        <v>47</v>
      </c>
      <c r="O257" s="1" t="s">
        <v>591</v>
      </c>
      <c r="P257" s="1" t="s">
        <v>592</v>
      </c>
    </row>
    <row r="258" spans="13:16">
      <c r="M258" s="1">
        <v>16</v>
      </c>
      <c r="N258" s="1">
        <v>4</v>
      </c>
      <c r="O258" s="1" t="s">
        <v>593</v>
      </c>
      <c r="P258" s="1" t="s">
        <v>594</v>
      </c>
    </row>
    <row r="259" spans="13:16">
      <c r="M259" s="1">
        <v>17</v>
      </c>
      <c r="N259" s="1">
        <v>4</v>
      </c>
      <c r="O259" s="1" t="s">
        <v>194</v>
      </c>
      <c r="P259" s="1" t="s">
        <v>595</v>
      </c>
    </row>
    <row r="260" spans="13:16">
      <c r="M260" s="1">
        <v>19</v>
      </c>
      <c r="N260" s="1">
        <v>4</v>
      </c>
      <c r="O260" s="1" t="s">
        <v>596</v>
      </c>
      <c r="P260" s="1" t="s">
        <v>597</v>
      </c>
    </row>
    <row r="261" spans="13:16">
      <c r="M261" s="1">
        <v>53</v>
      </c>
      <c r="N261" s="1">
        <v>6</v>
      </c>
      <c r="O261" s="1" t="s">
        <v>598</v>
      </c>
      <c r="P261" s="1" t="s">
        <v>599</v>
      </c>
    </row>
    <row r="262" spans="13:16">
      <c r="M262" s="1">
        <v>54</v>
      </c>
      <c r="N262" s="1">
        <v>6</v>
      </c>
      <c r="O262" s="1" t="s">
        <v>150</v>
      </c>
      <c r="P262" s="1" t="s">
        <v>600</v>
      </c>
    </row>
    <row r="263" spans="13:16">
      <c r="M263" s="1">
        <v>55</v>
      </c>
      <c r="N263" s="1">
        <v>6</v>
      </c>
      <c r="O263" s="1" t="s">
        <v>601</v>
      </c>
      <c r="P263" s="1" t="s">
        <v>602</v>
      </c>
    </row>
    <row r="264" spans="13:16">
      <c r="M264" s="1">
        <v>74</v>
      </c>
      <c r="N264" s="1">
        <v>8</v>
      </c>
      <c r="O264" s="1" t="s">
        <v>194</v>
      </c>
      <c r="P264" s="1" t="s">
        <v>603</v>
      </c>
    </row>
    <row r="265" spans="13:16">
      <c r="M265" s="1">
        <v>20</v>
      </c>
      <c r="N265" s="1">
        <v>4</v>
      </c>
      <c r="O265" s="1" t="s">
        <v>266</v>
      </c>
      <c r="P265" s="1" t="s">
        <v>604</v>
      </c>
    </row>
    <row r="266" spans="13:16">
      <c r="M266" s="1">
        <v>118</v>
      </c>
      <c r="N266" s="1">
        <v>10</v>
      </c>
      <c r="O266" s="1" t="s">
        <v>605</v>
      </c>
      <c r="P266" s="1" t="s">
        <v>606</v>
      </c>
    </row>
    <row r="267" spans="13:16">
      <c r="M267" s="1">
        <v>75</v>
      </c>
      <c r="N267" s="1">
        <v>8</v>
      </c>
      <c r="O267" s="1" t="s">
        <v>200</v>
      </c>
      <c r="P267" s="1" t="s">
        <v>607</v>
      </c>
    </row>
    <row r="268" spans="13:16">
      <c r="M268" s="1">
        <v>76</v>
      </c>
      <c r="N268" s="1">
        <v>8</v>
      </c>
      <c r="O268" s="1" t="s">
        <v>295</v>
      </c>
      <c r="P268" s="1" t="s">
        <v>608</v>
      </c>
    </row>
    <row r="269" spans="13:16">
      <c r="M269" s="1">
        <v>105</v>
      </c>
      <c r="N269" s="1">
        <v>9</v>
      </c>
      <c r="O269" s="1" t="s">
        <v>609</v>
      </c>
      <c r="P269" s="1" t="s">
        <v>610</v>
      </c>
    </row>
    <row r="270" spans="13:16">
      <c r="M270" s="1">
        <v>106</v>
      </c>
      <c r="N270" s="1">
        <v>9</v>
      </c>
      <c r="O270" s="1" t="s">
        <v>200</v>
      </c>
      <c r="P270" s="1" t="s">
        <v>611</v>
      </c>
    </row>
    <row r="271" spans="13:16">
      <c r="M271" s="1">
        <v>107</v>
      </c>
      <c r="N271" s="1">
        <v>9</v>
      </c>
      <c r="O271" s="1" t="s">
        <v>612</v>
      </c>
      <c r="P271" s="1" t="s">
        <v>613</v>
      </c>
    </row>
    <row r="272" spans="13:16">
      <c r="M272" s="1">
        <v>185</v>
      </c>
      <c r="N272" s="1">
        <v>12</v>
      </c>
      <c r="O272" s="1" t="s">
        <v>349</v>
      </c>
      <c r="P272" s="1" t="s">
        <v>614</v>
      </c>
    </row>
    <row r="273" spans="13:16">
      <c r="M273" s="1">
        <v>186</v>
      </c>
      <c r="N273" s="1">
        <v>12</v>
      </c>
      <c r="O273" s="1" t="s">
        <v>615</v>
      </c>
      <c r="P273" s="1" t="s">
        <v>616</v>
      </c>
    </row>
    <row r="274" spans="13:16">
      <c r="M274" s="1">
        <v>283</v>
      </c>
      <c r="N274" s="1">
        <v>47</v>
      </c>
      <c r="O274" s="1" t="s">
        <v>617</v>
      </c>
      <c r="P274" s="1" t="s">
        <v>618</v>
      </c>
    </row>
    <row r="275" spans="13:16">
      <c r="M275" s="1">
        <v>56</v>
      </c>
      <c r="N275" s="1">
        <v>6</v>
      </c>
      <c r="O275" s="1" t="s">
        <v>619</v>
      </c>
      <c r="P275" s="1" t="s">
        <v>620</v>
      </c>
    </row>
    <row r="276" spans="13:16">
      <c r="M276" s="1">
        <v>21</v>
      </c>
      <c r="N276" s="1">
        <v>4</v>
      </c>
      <c r="O276" s="1" t="s">
        <v>621</v>
      </c>
      <c r="P276" s="1" t="s">
        <v>622</v>
      </c>
    </row>
    <row r="277" spans="13:16">
      <c r="M277" s="1">
        <v>140</v>
      </c>
      <c r="N277" s="1">
        <v>11</v>
      </c>
      <c r="O277" s="1" t="s">
        <v>300</v>
      </c>
      <c r="P277" s="1" t="s">
        <v>623</v>
      </c>
    </row>
    <row r="278" spans="13:16">
      <c r="M278" s="1">
        <v>108</v>
      </c>
      <c r="N278" s="1">
        <v>9</v>
      </c>
      <c r="O278" s="1" t="s">
        <v>624</v>
      </c>
      <c r="P278" s="1" t="s">
        <v>625</v>
      </c>
    </row>
    <row r="279" spans="13:16">
      <c r="M279" s="1">
        <v>297</v>
      </c>
      <c r="N279" s="1">
        <v>48</v>
      </c>
      <c r="O279" s="1" t="s">
        <v>626</v>
      </c>
      <c r="P279" s="1" t="s">
        <v>627</v>
      </c>
    </row>
    <row r="280" spans="13:16">
      <c r="M280" s="1">
        <v>22</v>
      </c>
      <c r="N280" s="1">
        <v>4</v>
      </c>
      <c r="O280" s="1" t="s">
        <v>188</v>
      </c>
      <c r="P280" s="1" t="s">
        <v>628</v>
      </c>
    </row>
    <row r="281" spans="13:16">
      <c r="M281" s="1">
        <v>141</v>
      </c>
      <c r="N281" s="1">
        <v>11</v>
      </c>
      <c r="O281" s="1" t="s">
        <v>192</v>
      </c>
      <c r="P281" s="1" t="s">
        <v>629</v>
      </c>
    </row>
    <row r="282" spans="13:16">
      <c r="M282" s="1">
        <v>77</v>
      </c>
      <c r="N282" s="1">
        <v>8</v>
      </c>
      <c r="O282" s="1" t="s">
        <v>630</v>
      </c>
      <c r="P282" s="1" t="s">
        <v>631</v>
      </c>
    </row>
    <row r="283" spans="13:16">
      <c r="M283" s="1">
        <v>143</v>
      </c>
      <c r="N283" s="1">
        <v>11</v>
      </c>
      <c r="O283" s="1" t="s">
        <v>632</v>
      </c>
      <c r="P283" s="1" t="s">
        <v>633</v>
      </c>
    </row>
    <row r="284" spans="13:16">
      <c r="M284" s="1">
        <v>144</v>
      </c>
      <c r="N284" s="1">
        <v>11</v>
      </c>
      <c r="O284" s="1" t="s">
        <v>634</v>
      </c>
      <c r="P284" s="1" t="s">
        <v>635</v>
      </c>
    </row>
    <row r="285" spans="13:16">
      <c r="M285" s="1">
        <v>145</v>
      </c>
      <c r="N285" s="1">
        <v>11</v>
      </c>
      <c r="O285" s="1" t="s">
        <v>317</v>
      </c>
      <c r="P285" s="1" t="s">
        <v>636</v>
      </c>
    </row>
    <row r="286" spans="13:16">
      <c r="M286" s="1">
        <v>146</v>
      </c>
      <c r="N286" s="1">
        <v>11</v>
      </c>
      <c r="O286" s="1" t="s">
        <v>637</v>
      </c>
      <c r="P286" s="1" t="s">
        <v>638</v>
      </c>
    </row>
    <row r="289" spans="16:16">
      <c r="P289" s="1" t="s">
        <v>639</v>
      </c>
    </row>
    <row r="290" spans="16:16">
      <c r="P290" s="1" t="s">
        <v>640</v>
      </c>
    </row>
    <row r="291" spans="16:16">
      <c r="P291" s="1" t="s">
        <v>641</v>
      </c>
    </row>
    <row r="292" spans="16:16">
      <c r="P292" s="1" t="s">
        <v>642</v>
      </c>
    </row>
    <row r="293" spans="16:16">
      <c r="P293" s="1" t="s">
        <v>643</v>
      </c>
    </row>
  </sheetData>
  <dataValidations count="1">
    <dataValidation type="list" allowBlank="1" showInputMessage="1" showErrorMessage="1" sqref="B2" xr:uid="{C435CA1B-4EB5-4C6D-9624-647116B63352}">
      <formula1>$P$5:$P$286</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A96F8-6742-48A4-A81D-EC518D17640D}">
  <dimension ref="A1:B8"/>
  <sheetViews>
    <sheetView zoomScale="137" zoomScaleNormal="137" workbookViewId="0">
      <selection activeCell="B7" sqref="B7"/>
    </sheetView>
  </sheetViews>
  <sheetFormatPr baseColWidth="10" defaultRowHeight="15"/>
  <cols>
    <col min="1" max="1" width="65" style="10" customWidth="1"/>
    <col min="2" max="2" width="15.7109375" style="10" bestFit="1" customWidth="1"/>
    <col min="3" max="16384" width="11.42578125" style="10"/>
  </cols>
  <sheetData>
    <row r="1" spans="1:2" ht="15.75" thickBot="1">
      <c r="A1" s="10" t="str">
        <f>Institución!B2</f>
        <v>Televisión Metropolitana S.A. de C.V.</v>
      </c>
    </row>
    <row r="2" spans="1:2">
      <c r="A2" s="204" t="s">
        <v>674</v>
      </c>
      <c r="B2" s="205"/>
    </row>
    <row r="3" spans="1:2">
      <c r="A3" s="206"/>
      <c r="B3" s="207"/>
    </row>
    <row r="4" spans="1:2" ht="36" customHeight="1">
      <c r="A4" s="132" t="s">
        <v>669</v>
      </c>
      <c r="B4" s="142">
        <v>0.77172200000000002</v>
      </c>
    </row>
    <row r="5" spans="1:2" ht="36" customHeight="1">
      <c r="A5" s="132" t="s">
        <v>655</v>
      </c>
      <c r="B5" s="142">
        <v>1.5511710000000001</v>
      </c>
    </row>
    <row r="6" spans="1:2" ht="15.75" thickBot="1">
      <c r="A6" s="143"/>
      <c r="B6" s="144"/>
    </row>
    <row r="7" spans="1:2" ht="36" customHeight="1" thickBot="1">
      <c r="A7" s="145"/>
      <c r="B7" s="146">
        <f>B4/B5*100</f>
        <v>49.750930103773214</v>
      </c>
    </row>
    <row r="8" spans="1:2" ht="21.95" customHeight="1">
      <c r="A8" s="208" t="s">
        <v>671</v>
      </c>
      <c r="B8" s="209"/>
    </row>
  </sheetData>
  <sheetProtection algorithmName="SHA-512" hashValue="yt/MAjGrkNMW9rRd5TzVF8kNxb9k7yQDIkG1c2/Eed/uYg57igE0tXghVjVgtI7q3XB8on4TvleIo0byrBWYKA==" saltValue="UN96puUtc0kKNmGaeHtwDA==" spinCount="100000" sheet="1" objects="1" scenarios="1"/>
  <mergeCells count="2">
    <mergeCell ref="A8:B8"/>
    <mergeCell ref="A2: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AED54-FDC0-4A6D-8848-52550C240E47}">
  <dimension ref="A1:B8"/>
  <sheetViews>
    <sheetView zoomScale="158" zoomScaleNormal="158" workbookViewId="0">
      <selection activeCell="A2" sqref="A2:B3"/>
    </sheetView>
  </sheetViews>
  <sheetFormatPr baseColWidth="10" defaultRowHeight="15"/>
  <cols>
    <col min="1" max="1" width="63.42578125" style="10" customWidth="1"/>
    <col min="2" max="2" width="15.7109375" style="10" bestFit="1" customWidth="1"/>
    <col min="3" max="16384" width="11.42578125" style="10"/>
  </cols>
  <sheetData>
    <row r="1" spans="1:2" ht="15.75" thickBot="1">
      <c r="A1" s="10" t="str">
        <f>Institución!B2</f>
        <v>Televisión Metropolitana S.A. de C.V.</v>
      </c>
    </row>
    <row r="2" spans="1:2">
      <c r="A2" s="204" t="s">
        <v>673</v>
      </c>
      <c r="B2" s="205"/>
    </row>
    <row r="3" spans="1:2">
      <c r="A3" s="206"/>
      <c r="B3" s="207"/>
    </row>
    <row r="4" spans="1:2">
      <c r="A4" s="132" t="s">
        <v>670</v>
      </c>
      <c r="B4" s="142">
        <v>0</v>
      </c>
    </row>
    <row r="5" spans="1:2">
      <c r="A5" s="132" t="s">
        <v>656</v>
      </c>
      <c r="B5" s="142">
        <v>0.41308099999999998</v>
      </c>
    </row>
    <row r="6" spans="1:2" ht="15.75" thickBot="1">
      <c r="A6" s="143"/>
      <c r="B6" s="144"/>
    </row>
    <row r="7" spans="1:2" ht="15.75" thickBot="1">
      <c r="A7" s="145"/>
      <c r="B7" s="146">
        <f>B4/B5*100</f>
        <v>0</v>
      </c>
    </row>
    <row r="8" spans="1:2">
      <c r="A8" s="208" t="s">
        <v>666</v>
      </c>
      <c r="B8" s="209"/>
    </row>
  </sheetData>
  <sheetProtection algorithmName="SHA-512" hashValue="aa3QOACfOzKdp1OUzFujm1A89t7A+XrkQhpIizAUP3AF0UkguHd25P1SGtiW2QDLO9zVUA0o1WUC8CVPPmf4Yg==" saltValue="/+LNAnbLP9sOnQj+L2x9EA==" spinCount="100000" sheet="1" objects="1" scenarios="1"/>
  <mergeCells count="2">
    <mergeCell ref="A2:B3"/>
    <mergeCell ref="A8:B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C90FD-CC3D-41B0-A5DA-36251E468EF6}">
  <sheetPr>
    <tabColor rgb="FF00B0F0"/>
  </sheetPr>
  <dimension ref="A1:B7"/>
  <sheetViews>
    <sheetView zoomScale="147" zoomScaleNormal="147" workbookViewId="0">
      <selection activeCell="B9" sqref="B9"/>
    </sheetView>
  </sheetViews>
  <sheetFormatPr baseColWidth="10" defaultRowHeight="15"/>
  <cols>
    <col min="1" max="1" width="92.42578125" style="10" customWidth="1"/>
    <col min="2" max="2" width="15.7109375" style="10" bestFit="1" customWidth="1"/>
    <col min="3" max="16384" width="11.42578125" style="10"/>
  </cols>
  <sheetData>
    <row r="1" spans="1:2" ht="15.75" thickBot="1">
      <c r="A1" s="10" t="str">
        <f>Institución!B2</f>
        <v>Televisión Metropolitana S.A. de C.V.</v>
      </c>
    </row>
    <row r="2" spans="1:2">
      <c r="A2" s="204" t="s">
        <v>672</v>
      </c>
      <c r="B2" s="205"/>
    </row>
    <row r="3" spans="1:2">
      <c r="A3" s="206"/>
      <c r="B3" s="207"/>
    </row>
    <row r="4" spans="1:2">
      <c r="A4" s="132" t="s">
        <v>657</v>
      </c>
      <c r="B4" s="142">
        <v>26.4</v>
      </c>
    </row>
    <row r="5" spans="1:2">
      <c r="A5" s="132" t="s">
        <v>658</v>
      </c>
      <c r="B5" s="142">
        <v>103.5</v>
      </c>
    </row>
    <row r="6" spans="1:2" ht="15.75" thickBot="1">
      <c r="A6" s="143"/>
      <c r="B6" s="144"/>
    </row>
    <row r="7" spans="1:2" ht="15.75" thickBot="1">
      <c r="A7" s="145"/>
      <c r="B7" s="147">
        <f>B4/B5*100</f>
        <v>25.507246376811594</v>
      </c>
    </row>
  </sheetData>
  <sheetProtection algorithmName="SHA-512" hashValue="YVDFbJgs+WRwtjPEC4+Xk2wetIdBrgB9u9USjxNyQydAvbs69LOxreApUcIZuzdE4XkvY1EAQn6F9DaK/xQZug==" saltValue="rG1FavmCSC+bbK4BvAtK8g==" spinCount="100000" sheet="1" objects="1" scenarios="1"/>
  <mergeCells count="1">
    <mergeCell ref="A2:B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2481F-44CD-4AC8-A338-AD2F6314DC44}">
  <sheetPr>
    <tabColor rgb="FF00B0F0"/>
  </sheetPr>
  <dimension ref="A1:B7"/>
  <sheetViews>
    <sheetView zoomScale="127" zoomScaleNormal="127" workbookViewId="0">
      <selection activeCell="B13" sqref="B13"/>
    </sheetView>
  </sheetViews>
  <sheetFormatPr baseColWidth="10" defaultRowHeight="15"/>
  <cols>
    <col min="1" max="1" width="81.28515625" style="10" customWidth="1"/>
    <col min="2" max="2" width="21.28515625" style="10" customWidth="1"/>
    <col min="3" max="16384" width="11.42578125" style="10"/>
  </cols>
  <sheetData>
    <row r="1" spans="1:2" ht="15.75" thickBot="1">
      <c r="A1" s="10" t="str">
        <f>Institución!B2</f>
        <v>Televisión Metropolitana S.A. de C.V.</v>
      </c>
    </row>
    <row r="2" spans="1:2">
      <c r="A2" s="204" t="s">
        <v>677</v>
      </c>
      <c r="B2" s="205"/>
    </row>
    <row r="3" spans="1:2">
      <c r="A3" s="206"/>
      <c r="B3" s="207"/>
    </row>
    <row r="4" spans="1:2">
      <c r="A4" s="132" t="s">
        <v>659</v>
      </c>
      <c r="B4" s="142">
        <v>5.0999999999999996</v>
      </c>
    </row>
    <row r="5" spans="1:2">
      <c r="A5" s="132" t="s">
        <v>658</v>
      </c>
      <c r="B5" s="142">
        <v>103.5</v>
      </c>
    </row>
    <row r="6" spans="1:2" ht="15.75" thickBot="1">
      <c r="A6" s="143"/>
      <c r="B6" s="144"/>
    </row>
    <row r="7" spans="1:2" ht="15.75" thickBot="1">
      <c r="A7" s="145"/>
      <c r="B7" s="147">
        <f>B4/B5*100</f>
        <v>4.9275362318840576</v>
      </c>
    </row>
  </sheetData>
  <sheetProtection algorithmName="SHA-512" hashValue="QjKhFHEz6pfifm+t8dxk4fwNURHVcspr4yOIU5voAIidgvB+zrJIU8lRNA1cxJJIMdS0GQ4lhs6Fmuo2EkyukA==" saltValue="dspukOMg+ekdht7qn0iECA==" spinCount="100000" sheet="1" objects="1" scenarios="1"/>
  <mergeCells count="1">
    <mergeCell ref="A2:B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CB40-E30E-42E0-85AB-EBACAAEF93BB}">
  <sheetPr>
    <tabColor rgb="FF00B0F0"/>
  </sheetPr>
  <dimension ref="A1:B7"/>
  <sheetViews>
    <sheetView zoomScale="141" zoomScaleNormal="141" workbookViewId="0">
      <selection activeCell="A9" sqref="A9"/>
    </sheetView>
  </sheetViews>
  <sheetFormatPr baseColWidth="10" defaultRowHeight="15"/>
  <cols>
    <col min="1" max="1" width="95.42578125" style="10" customWidth="1"/>
    <col min="2" max="2" width="18.140625" style="10" customWidth="1"/>
    <col min="3" max="16384" width="11.42578125" style="10"/>
  </cols>
  <sheetData>
    <row r="1" spans="1:2" ht="15.75" thickBot="1">
      <c r="A1" s="10" t="str">
        <f>Institución!B2</f>
        <v>Televisión Metropolitana S.A. de C.V.</v>
      </c>
    </row>
    <row r="2" spans="1:2">
      <c r="A2" s="204" t="s">
        <v>678</v>
      </c>
      <c r="B2" s="205"/>
    </row>
    <row r="3" spans="1:2">
      <c r="A3" s="206"/>
      <c r="B3" s="207"/>
    </row>
    <row r="4" spans="1:2">
      <c r="A4" s="132" t="s">
        <v>660</v>
      </c>
      <c r="B4" s="142">
        <v>61</v>
      </c>
    </row>
    <row r="5" spans="1:2">
      <c r="A5" s="132" t="s">
        <v>661</v>
      </c>
      <c r="B5" s="142">
        <v>7</v>
      </c>
    </row>
    <row r="6" spans="1:2" ht="15.75" thickBot="1">
      <c r="A6" s="143"/>
      <c r="B6" s="144"/>
    </row>
    <row r="7" spans="1:2" ht="15.75" thickBot="1">
      <c r="A7" s="145"/>
      <c r="B7" s="146">
        <f>B4/B5</f>
        <v>8.7142857142857135</v>
      </c>
    </row>
  </sheetData>
  <sheetProtection algorithmName="SHA-512" hashValue="C7MUDbeDPIH5HT9HKr6o3TmKzjrZD4prb0U5TT3a+x7V+r0EVti2/ILfVk2MPRIkA0bQE7lBYCe8s4LkR0HsmA==" saltValue="dNlhOkXP5BhWi3MHxMqZRw==" spinCount="100000" sheet="1" objects="1" scenarios="1"/>
  <mergeCells count="1">
    <mergeCell ref="A2:B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EFF22-976E-A843-B0AA-EE0200EAB98C}">
  <dimension ref="A1:B10"/>
  <sheetViews>
    <sheetView zoomScale="141" zoomScaleNormal="141" workbookViewId="0">
      <selection activeCell="A20" sqref="A20"/>
    </sheetView>
  </sheetViews>
  <sheetFormatPr baseColWidth="10" defaultRowHeight="15"/>
  <cols>
    <col min="1" max="1" width="95.42578125" style="10" customWidth="1"/>
    <col min="2" max="2" width="18.140625" style="10" customWidth="1"/>
    <col min="3" max="16384" width="11.42578125" style="10"/>
  </cols>
  <sheetData>
    <row r="1" spans="1:2" ht="15.75" thickBot="1">
      <c r="A1" s="10" t="str">
        <f>Institución!B2</f>
        <v>Televisión Metropolitana S.A. de C.V.</v>
      </c>
    </row>
    <row r="2" spans="1:2">
      <c r="A2" s="204" t="s">
        <v>679</v>
      </c>
      <c r="B2" s="205"/>
    </row>
    <row r="3" spans="1:2">
      <c r="A3" s="206"/>
      <c r="B3" s="207"/>
    </row>
    <row r="4" spans="1:2">
      <c r="A4" s="132" t="s">
        <v>682</v>
      </c>
      <c r="B4" s="142">
        <v>113.833</v>
      </c>
    </row>
    <row r="5" spans="1:2">
      <c r="A5" s="132" t="s">
        <v>683</v>
      </c>
      <c r="B5" s="142">
        <v>1</v>
      </c>
    </row>
    <row r="6" spans="1:2" ht="15.75" thickBot="1">
      <c r="A6" s="143"/>
      <c r="B6" s="144"/>
    </row>
    <row r="7" spans="1:2" ht="15.75" thickBot="1">
      <c r="A7" s="145"/>
      <c r="B7" s="148">
        <f>B4/B5</f>
        <v>113.833</v>
      </c>
    </row>
    <row r="10" spans="1:2">
      <c r="A10" s="21"/>
    </row>
  </sheetData>
  <sheetProtection algorithmName="SHA-512" hashValue="5Qf5sFGCttMlKzNV2RUJZj8dQvSxM0VUJyTvIddNxHveAUkXxBvc34lZg7NhVHPJH6JtOD2XtJFUiMLCxu5PWQ==" saltValue="BRSWmLaY2u47AnynVqvHeQ==" spinCount="100000" sheet="1" objects="1" scenarios="1"/>
  <mergeCells count="1">
    <mergeCell ref="A2: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Q17"/>
  <sheetViews>
    <sheetView zoomScale="130" zoomScaleNormal="130" workbookViewId="0">
      <selection activeCell="C21" sqref="C21"/>
    </sheetView>
  </sheetViews>
  <sheetFormatPr baseColWidth="10" defaultColWidth="9.140625" defaultRowHeight="15"/>
  <cols>
    <col min="1" max="1" width="25.28515625" style="10" customWidth="1"/>
    <col min="2" max="2" width="4.140625" style="10" customWidth="1"/>
    <col min="3" max="9" width="9.140625" style="10"/>
    <col min="10" max="10" width="3.140625" style="10" customWidth="1"/>
    <col min="11" max="13" width="9.140625" style="10"/>
    <col min="14" max="14" width="10.5703125" style="10" bestFit="1" customWidth="1"/>
    <col min="15" max="15" width="17.5703125" style="10" bestFit="1" customWidth="1"/>
    <col min="16" max="16384" width="9.140625" style="10"/>
  </cols>
  <sheetData>
    <row r="1" spans="1:17" ht="15.75" thickBot="1">
      <c r="A1" s="10" t="str">
        <f>Institución!B2</f>
        <v>Televisión Metropolitana S.A. de C.V.</v>
      </c>
    </row>
    <row r="2" spans="1:17">
      <c r="A2" s="156" t="s">
        <v>0</v>
      </c>
      <c r="B2" s="157"/>
      <c r="C2" s="157"/>
      <c r="D2" s="157"/>
      <c r="E2" s="157"/>
      <c r="F2" s="157"/>
      <c r="G2" s="157"/>
      <c r="H2" s="157"/>
      <c r="I2" s="157"/>
      <c r="J2" s="157"/>
      <c r="K2" s="157"/>
      <c r="L2" s="157"/>
      <c r="M2" s="157"/>
      <c r="N2" s="158"/>
    </row>
    <row r="3" spans="1:17" ht="15" customHeight="1">
      <c r="A3" s="159" t="s">
        <v>1</v>
      </c>
      <c r="B3" s="160"/>
      <c r="C3" s="161" t="s">
        <v>2</v>
      </c>
      <c r="D3" s="161"/>
      <c r="E3" s="161"/>
      <c r="F3" s="161"/>
      <c r="G3" s="161"/>
      <c r="H3" s="161"/>
      <c r="I3" s="161"/>
      <c r="J3" s="163"/>
      <c r="K3" s="154" t="s">
        <v>4</v>
      </c>
      <c r="L3" s="154"/>
      <c r="M3" s="154"/>
      <c r="N3" s="154"/>
      <c r="O3" s="154"/>
      <c r="P3" s="154"/>
      <c r="Q3" s="154"/>
    </row>
    <row r="4" spans="1:17" ht="15.75" thickBot="1">
      <c r="A4" s="159"/>
      <c r="B4" s="160"/>
      <c r="C4" s="162" t="s">
        <v>3</v>
      </c>
      <c r="D4" s="162"/>
      <c r="E4" s="162"/>
      <c r="F4" s="162"/>
      <c r="G4" s="162"/>
      <c r="H4" s="162"/>
      <c r="I4" s="162"/>
      <c r="J4" s="163"/>
      <c r="K4" s="154"/>
      <c r="L4" s="154"/>
      <c r="M4" s="154"/>
      <c r="N4" s="154"/>
      <c r="O4" s="154"/>
      <c r="P4" s="154"/>
      <c r="Q4" s="154"/>
    </row>
    <row r="5" spans="1:17" ht="15.75" customHeight="1" thickBot="1">
      <c r="A5" s="159"/>
      <c r="B5" s="11"/>
      <c r="C5" s="164" t="s">
        <v>5</v>
      </c>
      <c r="D5" s="166" t="s">
        <v>6</v>
      </c>
      <c r="E5" s="166"/>
      <c r="F5" s="166"/>
      <c r="G5" s="166"/>
      <c r="H5" s="166"/>
      <c r="I5" s="166"/>
      <c r="J5" s="12"/>
      <c r="K5" s="167" t="s">
        <v>7</v>
      </c>
      <c r="L5" s="155" t="s">
        <v>8</v>
      </c>
      <c r="M5" s="155"/>
      <c r="N5" s="155"/>
      <c r="O5" s="155"/>
      <c r="P5" s="155"/>
      <c r="Q5" s="155"/>
    </row>
    <row r="6" spans="1:17" ht="15.75">
      <c r="A6" s="159"/>
      <c r="B6" s="11"/>
      <c r="C6" s="165"/>
      <c r="D6" s="13" t="s">
        <v>9</v>
      </c>
      <c r="E6" s="13" t="s">
        <v>10</v>
      </c>
      <c r="F6" s="13" t="s">
        <v>11</v>
      </c>
      <c r="G6" s="13" t="s">
        <v>12</v>
      </c>
      <c r="H6" s="13" t="s">
        <v>13</v>
      </c>
      <c r="I6" s="13" t="s">
        <v>14</v>
      </c>
      <c r="J6" s="14"/>
      <c r="K6" s="165"/>
      <c r="L6" s="13" t="s">
        <v>680</v>
      </c>
      <c r="M6" s="13" t="s">
        <v>10</v>
      </c>
      <c r="N6" s="13" t="s">
        <v>11</v>
      </c>
      <c r="O6" s="13" t="s">
        <v>12</v>
      </c>
      <c r="P6" s="13" t="s">
        <v>13</v>
      </c>
      <c r="Q6" s="13" t="s">
        <v>14</v>
      </c>
    </row>
    <row r="7" spans="1:17">
      <c r="A7" s="15" t="s">
        <v>16</v>
      </c>
      <c r="B7" s="16"/>
      <c r="C7" s="4">
        <f>C8+C13</f>
        <v>264.905486</v>
      </c>
      <c r="D7" s="4">
        <f>D8+D13</f>
        <v>216.80775200000002</v>
      </c>
      <c r="E7" s="5">
        <f t="shared" ref="E7:I7" si="0">E8+E13</f>
        <v>0</v>
      </c>
      <c r="F7" s="5">
        <f t="shared" si="0"/>
        <v>0</v>
      </c>
      <c r="G7" s="5">
        <f t="shared" si="0"/>
        <v>0</v>
      </c>
      <c r="H7" s="5">
        <f t="shared" si="0"/>
        <v>0</v>
      </c>
      <c r="I7" s="5">
        <f t="shared" si="0"/>
        <v>0</v>
      </c>
      <c r="J7" s="18"/>
      <c r="K7" s="17"/>
      <c r="L7" s="40">
        <f>(D7)/(C7*1.033)-1</f>
        <v>-0.20771117096152047</v>
      </c>
      <c r="M7" s="17"/>
      <c r="N7" s="17"/>
      <c r="O7" s="17"/>
      <c r="P7" s="17"/>
      <c r="Q7" s="17"/>
    </row>
    <row r="8" spans="1:17" ht="18">
      <c r="A8" s="19" t="s">
        <v>17</v>
      </c>
      <c r="B8" s="20"/>
      <c r="C8" s="44">
        <f>C9+C10+C11+C12</f>
        <v>264.905486</v>
      </c>
      <c r="D8" s="44">
        <f>D9+D10+D11+D12</f>
        <v>212.28253000000001</v>
      </c>
      <c r="E8" s="43"/>
      <c r="F8" s="43"/>
      <c r="G8" s="43"/>
      <c r="H8" s="43"/>
      <c r="I8" s="43"/>
      <c r="J8" s="18"/>
      <c r="K8" s="21"/>
      <c r="L8" s="41">
        <f t="shared" ref="L8:L16" si="1">(D8)/(C8*1.033)-1</f>
        <v>-0.22424786213813108</v>
      </c>
      <c r="M8" s="21"/>
      <c r="N8" s="21"/>
      <c r="O8" s="21"/>
      <c r="P8" s="21"/>
      <c r="Q8" s="21"/>
    </row>
    <row r="9" spans="1:17">
      <c r="A9" s="22" t="s">
        <v>18</v>
      </c>
      <c r="B9" s="23"/>
      <c r="C9" s="150">
        <v>115.33548999999999</v>
      </c>
      <c r="D9" s="150">
        <v>97.207920000000001</v>
      </c>
      <c r="E9" s="24"/>
      <c r="F9" s="25"/>
      <c r="G9" s="26"/>
      <c r="H9" s="26"/>
      <c r="I9" s="25"/>
      <c r="J9" s="18"/>
      <c r="K9" s="25"/>
      <c r="L9" s="41">
        <f t="shared" si="1"/>
        <v>-0.18409731209332947</v>
      </c>
      <c r="M9" s="21"/>
      <c r="N9" s="27"/>
      <c r="O9" s="28"/>
      <c r="P9" s="29"/>
      <c r="Q9" s="29"/>
    </row>
    <row r="10" spans="1:17">
      <c r="A10" s="22" t="s">
        <v>19</v>
      </c>
      <c r="B10" s="23"/>
      <c r="C10" s="150">
        <v>149.569996</v>
      </c>
      <c r="D10" s="150">
        <f>575.258013-461.2</f>
        <v>114.05801300000002</v>
      </c>
      <c r="E10" s="24"/>
      <c r="F10" s="25"/>
      <c r="G10" s="26"/>
      <c r="H10" s="26"/>
      <c r="I10" s="25"/>
      <c r="J10" s="18"/>
      <c r="K10" s="25"/>
      <c r="L10" s="41">
        <f t="shared" si="1"/>
        <v>-0.26178817450106706</v>
      </c>
      <c r="M10" s="27"/>
      <c r="N10" s="27"/>
      <c r="O10" s="21"/>
      <c r="P10" s="29"/>
      <c r="Q10" s="29"/>
    </row>
    <row r="11" spans="1:17">
      <c r="A11" s="22" t="s">
        <v>20</v>
      </c>
      <c r="B11" s="23"/>
      <c r="C11" s="18">
        <v>0</v>
      </c>
      <c r="D11" s="18">
        <v>0</v>
      </c>
      <c r="E11" s="24"/>
      <c r="F11" s="25"/>
      <c r="G11" s="26"/>
      <c r="H11" s="26"/>
      <c r="I11" s="25"/>
      <c r="J11" s="18"/>
      <c r="K11" s="25"/>
      <c r="L11" s="41" t="e">
        <f t="shared" si="1"/>
        <v>#DIV/0!</v>
      </c>
      <c r="M11" s="21"/>
      <c r="N11" s="21"/>
      <c r="O11" s="21"/>
      <c r="P11" s="29"/>
      <c r="Q11" s="29"/>
    </row>
    <row r="12" spans="1:17">
      <c r="A12" s="22" t="s">
        <v>21</v>
      </c>
      <c r="B12" s="23"/>
      <c r="C12" s="18">
        <v>0</v>
      </c>
      <c r="D12" s="150">
        <v>1.016597</v>
      </c>
      <c r="E12" s="24"/>
      <c r="F12" s="25"/>
      <c r="G12" s="26"/>
      <c r="H12" s="26"/>
      <c r="I12" s="25"/>
      <c r="J12" s="18"/>
      <c r="K12" s="25"/>
      <c r="L12" s="41" t="e">
        <f t="shared" si="1"/>
        <v>#DIV/0!</v>
      </c>
      <c r="M12" s="21"/>
      <c r="N12" s="21"/>
      <c r="O12" s="21"/>
      <c r="P12" s="29"/>
      <c r="Q12" s="29"/>
    </row>
    <row r="13" spans="1:17" ht="18">
      <c r="A13" s="19" t="s">
        <v>22</v>
      </c>
      <c r="B13" s="20"/>
      <c r="C13" s="42">
        <f>SUM(C14:C16)</f>
        <v>0</v>
      </c>
      <c r="D13" s="42">
        <f t="shared" ref="D13:I13" si="2">SUM(D14:D16)</f>
        <v>4.5252220000000003</v>
      </c>
      <c r="E13" s="43">
        <f t="shared" si="2"/>
        <v>0</v>
      </c>
      <c r="F13" s="43">
        <f t="shared" si="2"/>
        <v>0</v>
      </c>
      <c r="G13" s="43">
        <f t="shared" si="2"/>
        <v>0</v>
      </c>
      <c r="H13" s="43">
        <f t="shared" si="2"/>
        <v>0</v>
      </c>
      <c r="I13" s="43">
        <f t="shared" si="2"/>
        <v>0</v>
      </c>
      <c r="J13" s="18"/>
      <c r="K13" s="21"/>
      <c r="L13" s="41" t="e">
        <f t="shared" si="1"/>
        <v>#DIV/0!</v>
      </c>
      <c r="M13" s="21"/>
      <c r="N13" s="21"/>
      <c r="O13" s="30"/>
      <c r="P13" s="30"/>
      <c r="Q13" s="30"/>
    </row>
    <row r="14" spans="1:17">
      <c r="A14" s="22" t="s">
        <v>23</v>
      </c>
      <c r="B14" s="23"/>
      <c r="C14" s="18">
        <v>0</v>
      </c>
      <c r="D14" s="150">
        <v>4.5252220000000003</v>
      </c>
      <c r="E14" s="24"/>
      <c r="F14" s="25"/>
      <c r="G14" s="26"/>
      <c r="H14" s="26"/>
      <c r="I14" s="25"/>
      <c r="J14" s="18"/>
      <c r="K14" s="25"/>
      <c r="L14" s="41" t="e">
        <f t="shared" si="1"/>
        <v>#DIV/0!</v>
      </c>
      <c r="M14" s="21"/>
      <c r="N14" s="21"/>
      <c r="O14" s="21"/>
      <c r="P14" s="29"/>
      <c r="Q14" s="29"/>
    </row>
    <row r="15" spans="1:17">
      <c r="A15" s="22" t="s">
        <v>20</v>
      </c>
      <c r="B15" s="23"/>
      <c r="C15" s="18">
        <v>0</v>
      </c>
      <c r="D15" s="18">
        <v>0</v>
      </c>
      <c r="E15" s="24"/>
      <c r="F15" s="25"/>
      <c r="G15" s="26"/>
      <c r="H15" s="26"/>
      <c r="I15" s="25"/>
      <c r="J15" s="18"/>
      <c r="K15" s="25"/>
      <c r="L15" s="41" t="e">
        <f t="shared" si="1"/>
        <v>#DIV/0!</v>
      </c>
      <c r="M15" s="21"/>
      <c r="N15" s="21"/>
      <c r="O15" s="21"/>
      <c r="P15" s="29"/>
      <c r="Q15" s="29"/>
    </row>
    <row r="16" spans="1:17" ht="15.75" thickBot="1">
      <c r="A16" s="31" t="s">
        <v>24</v>
      </c>
      <c r="B16" s="32"/>
      <c r="C16" s="33">
        <v>0</v>
      </c>
      <c r="D16" s="34">
        <v>0</v>
      </c>
      <c r="E16" s="35"/>
      <c r="F16" s="35"/>
      <c r="G16" s="36"/>
      <c r="H16" s="36"/>
      <c r="I16" s="36"/>
      <c r="J16" s="34"/>
      <c r="K16" s="37"/>
      <c r="L16" s="41" t="e">
        <f t="shared" si="1"/>
        <v>#DIV/0!</v>
      </c>
      <c r="M16" s="37"/>
      <c r="N16" s="37"/>
      <c r="O16" s="38"/>
      <c r="P16" s="39"/>
      <c r="Q16" s="39"/>
    </row>
    <row r="17" spans="1:17" ht="45.95" customHeight="1">
      <c r="A17" s="152" t="s">
        <v>681</v>
      </c>
      <c r="B17" s="153"/>
      <c r="C17" s="153"/>
      <c r="D17" s="153"/>
      <c r="E17" s="153"/>
      <c r="F17" s="153"/>
      <c r="G17" s="153"/>
      <c r="H17" s="153"/>
      <c r="I17" s="153"/>
      <c r="J17" s="153"/>
      <c r="K17" s="153"/>
      <c r="L17" s="153"/>
      <c r="M17" s="153"/>
      <c r="N17" s="153"/>
      <c r="O17" s="153"/>
      <c r="P17" s="153"/>
      <c r="Q17" s="153"/>
    </row>
  </sheetData>
  <sheetProtection algorithmName="SHA-512" hashValue="mlHvDCEUGSl8G876WkN/7KAQOLh1jJRI//Ogrww5iiCKtM3egs7NuBfDsVgbxq1bexzJOQmtro2h3r/RWDMdWw==" saltValue="MlhPLMHBAwfUJDbUJ+Q96A==" spinCount="100000" sheet="1" objects="1" scenarios="1"/>
  <mergeCells count="12">
    <mergeCell ref="A17:Q17"/>
    <mergeCell ref="K3:Q4"/>
    <mergeCell ref="L5:Q5"/>
    <mergeCell ref="A2:N2"/>
    <mergeCell ref="A3:A6"/>
    <mergeCell ref="B3:B4"/>
    <mergeCell ref="C3:I3"/>
    <mergeCell ref="C4:I4"/>
    <mergeCell ref="J3:J4"/>
    <mergeCell ref="C5:C6"/>
    <mergeCell ref="D5:I5"/>
    <mergeCell ref="K5:K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9F1D-B2CD-4FB8-B8EF-60DA39CD250B}">
  <dimension ref="A1:R86"/>
  <sheetViews>
    <sheetView topLeftCell="A5" zoomScale="110" zoomScaleNormal="110" workbookViewId="0">
      <selection activeCell="A69" sqref="A69:A70"/>
    </sheetView>
  </sheetViews>
  <sheetFormatPr baseColWidth="10" defaultRowHeight="15"/>
  <cols>
    <col min="1" max="1" width="19.42578125" style="10" customWidth="1"/>
    <col min="2" max="2" width="3.28515625" style="10" customWidth="1"/>
    <col min="3" max="8" width="11.42578125" style="10"/>
    <col min="9" max="9" width="9.140625" style="10" customWidth="1"/>
    <col min="10" max="10" width="4.85546875" style="10" customWidth="1"/>
    <col min="11" max="16" width="11.42578125" style="10"/>
    <col min="17" max="17" width="9.140625" style="10" customWidth="1"/>
    <col min="18" max="18" width="38.7109375" style="10" customWidth="1"/>
    <col min="19" max="16384" width="11.42578125" style="10"/>
  </cols>
  <sheetData>
    <row r="1" spans="1:18">
      <c r="A1" s="10" t="str">
        <f>Institución!B2</f>
        <v>Televisión Metropolitana S.A. de C.V.</v>
      </c>
    </row>
    <row r="2" spans="1:18" ht="15.75" thickBot="1"/>
    <row r="3" spans="1:18" ht="15.75" thickBot="1">
      <c r="A3" s="170" t="s">
        <v>25</v>
      </c>
      <c r="B3" s="171"/>
      <c r="C3" s="171"/>
      <c r="D3" s="171"/>
      <c r="E3" s="171"/>
      <c r="F3" s="171"/>
      <c r="G3" s="171"/>
      <c r="H3" s="171"/>
      <c r="I3" s="171"/>
      <c r="J3" s="171"/>
      <c r="K3" s="171"/>
      <c r="L3" s="171"/>
      <c r="M3" s="171"/>
      <c r="N3" s="171"/>
      <c r="O3" s="171"/>
      <c r="P3" s="171"/>
      <c r="Q3" s="171"/>
      <c r="R3" s="172"/>
    </row>
    <row r="4" spans="1:18" s="47" customFormat="1" ht="8.25">
      <c r="A4" s="45" t="s">
        <v>26</v>
      </c>
      <c r="B4" s="177"/>
      <c r="C4" s="178" t="s">
        <v>28</v>
      </c>
      <c r="D4" s="178"/>
      <c r="E4" s="178"/>
      <c r="F4" s="178"/>
      <c r="G4" s="178"/>
      <c r="H4" s="178"/>
      <c r="I4" s="178"/>
      <c r="J4" s="180"/>
      <c r="K4" s="178" t="s">
        <v>644</v>
      </c>
      <c r="L4" s="178"/>
      <c r="M4" s="178"/>
      <c r="N4" s="178"/>
      <c r="O4" s="46"/>
      <c r="P4" s="46"/>
      <c r="Q4" s="46"/>
      <c r="R4" s="173" t="s">
        <v>645</v>
      </c>
    </row>
    <row r="5" spans="1:18" s="47" customFormat="1" ht="9" thickBot="1">
      <c r="A5" s="45" t="s">
        <v>27</v>
      </c>
      <c r="B5" s="175"/>
      <c r="C5" s="179" t="s">
        <v>3</v>
      </c>
      <c r="D5" s="179"/>
      <c r="E5" s="179"/>
      <c r="F5" s="179"/>
      <c r="G5" s="179"/>
      <c r="H5" s="179"/>
      <c r="I5" s="179"/>
      <c r="J5" s="163"/>
      <c r="K5" s="179"/>
      <c r="L5" s="179"/>
      <c r="M5" s="179"/>
      <c r="N5" s="179"/>
      <c r="O5" s="48"/>
      <c r="P5" s="48"/>
      <c r="Q5" s="48"/>
      <c r="R5" s="174"/>
    </row>
    <row r="6" spans="1:18" s="47" customFormat="1" ht="11.1" customHeight="1" thickBot="1">
      <c r="A6" s="49"/>
      <c r="B6" s="50"/>
      <c r="C6" s="164" t="s">
        <v>5</v>
      </c>
      <c r="D6" s="166" t="s">
        <v>6</v>
      </c>
      <c r="E6" s="166"/>
      <c r="F6" s="166"/>
      <c r="G6" s="166"/>
      <c r="H6" s="166"/>
      <c r="I6" s="166"/>
      <c r="J6" s="12"/>
      <c r="K6" s="164" t="s">
        <v>7</v>
      </c>
      <c r="L6" s="166" t="s">
        <v>8</v>
      </c>
      <c r="M6" s="166"/>
      <c r="N6" s="166"/>
      <c r="O6" s="166"/>
      <c r="P6" s="166"/>
      <c r="Q6" s="166"/>
      <c r="R6" s="174"/>
    </row>
    <row r="7" spans="1:18" s="47" customFormat="1" ht="8.25">
      <c r="A7" s="49"/>
      <c r="B7" s="175"/>
      <c r="C7" s="165"/>
      <c r="D7" s="13" t="s">
        <v>29</v>
      </c>
      <c r="E7" s="13" t="s">
        <v>31</v>
      </c>
      <c r="F7" s="13" t="s">
        <v>33</v>
      </c>
      <c r="G7" s="13" t="s">
        <v>34</v>
      </c>
      <c r="H7" s="13" t="s">
        <v>35</v>
      </c>
      <c r="I7" s="13" t="s">
        <v>36</v>
      </c>
      <c r="J7" s="176"/>
      <c r="K7" s="165"/>
      <c r="L7" s="13" t="s">
        <v>37</v>
      </c>
      <c r="M7" s="13" t="s">
        <v>31</v>
      </c>
      <c r="N7" s="13" t="s">
        <v>33</v>
      </c>
      <c r="O7" s="13" t="s">
        <v>34</v>
      </c>
      <c r="P7" s="13" t="s">
        <v>35</v>
      </c>
      <c r="Q7" s="13" t="s">
        <v>36</v>
      </c>
      <c r="R7" s="174"/>
    </row>
    <row r="8" spans="1:18" s="47" customFormat="1" ht="8.25">
      <c r="A8" s="49"/>
      <c r="B8" s="175"/>
      <c r="C8" s="165"/>
      <c r="D8" s="13" t="s">
        <v>30</v>
      </c>
      <c r="E8" s="13" t="s">
        <v>32</v>
      </c>
      <c r="F8" s="13" t="s">
        <v>32</v>
      </c>
      <c r="G8" s="13" t="s">
        <v>32</v>
      </c>
      <c r="H8" s="13" t="s">
        <v>32</v>
      </c>
      <c r="I8" s="13" t="s">
        <v>32</v>
      </c>
      <c r="J8" s="176"/>
      <c r="K8" s="165"/>
      <c r="L8" s="13" t="s">
        <v>38</v>
      </c>
      <c r="M8" s="13" t="s">
        <v>32</v>
      </c>
      <c r="N8" s="13" t="s">
        <v>32</v>
      </c>
      <c r="O8" s="13" t="s">
        <v>32</v>
      </c>
      <c r="P8" s="13" t="s">
        <v>32</v>
      </c>
      <c r="Q8" s="13" t="s">
        <v>32</v>
      </c>
      <c r="R8" s="174"/>
    </row>
    <row r="9" spans="1:18">
      <c r="A9" s="51"/>
      <c r="B9" s="52"/>
      <c r="C9" s="53"/>
      <c r="D9" s="54"/>
      <c r="E9" s="55"/>
      <c r="F9" s="55"/>
      <c r="G9" s="56"/>
      <c r="H9" s="56"/>
      <c r="I9" s="53"/>
      <c r="J9" s="56"/>
      <c r="K9" s="54"/>
      <c r="L9" s="54"/>
      <c r="M9" s="54"/>
      <c r="N9" s="54"/>
      <c r="O9" s="56"/>
      <c r="P9" s="56"/>
      <c r="Q9" s="53"/>
      <c r="R9" s="57"/>
    </row>
    <row r="10" spans="1:18">
      <c r="A10" s="58" t="s">
        <v>16</v>
      </c>
      <c r="B10" s="59"/>
      <c r="C10" s="72">
        <f>SUM(C11:C70)</f>
        <v>21.668159999999997</v>
      </c>
      <c r="D10" s="72">
        <f>SUM(D11:D70)</f>
        <v>16.293478000000004</v>
      </c>
      <c r="E10" s="72">
        <f t="shared" ref="E10:I10" si="0">SUM(E11:E70)</f>
        <v>0</v>
      </c>
      <c r="F10" s="72">
        <f t="shared" si="0"/>
        <v>0</v>
      </c>
      <c r="G10" s="72">
        <f t="shared" si="0"/>
        <v>0</v>
      </c>
      <c r="H10" s="72">
        <f t="shared" si="0"/>
        <v>0</v>
      </c>
      <c r="I10" s="72">
        <f t="shared" si="0"/>
        <v>0</v>
      </c>
      <c r="J10" s="60"/>
      <c r="K10" s="73"/>
      <c r="L10" s="74">
        <f>((D10)/(C10*1.033))-1</f>
        <v>-0.27206694106377904</v>
      </c>
      <c r="M10" s="73"/>
      <c r="N10" s="73"/>
      <c r="O10" s="73"/>
      <c r="P10" s="73"/>
      <c r="Q10" s="73"/>
      <c r="R10" s="61"/>
    </row>
    <row r="11" spans="1:18" ht="21" customHeight="1">
      <c r="A11" s="62" t="s">
        <v>39</v>
      </c>
      <c r="B11" s="63"/>
      <c r="C11" s="64">
        <v>0</v>
      </c>
      <c r="D11" s="65">
        <v>0</v>
      </c>
      <c r="E11" s="25"/>
      <c r="F11" s="25"/>
      <c r="G11" s="25"/>
      <c r="H11" s="25"/>
      <c r="I11" s="25"/>
      <c r="J11" s="66"/>
      <c r="K11" s="73"/>
      <c r="L11" s="74" t="e">
        <f t="shared" ref="L11:L70" si="1">((D11)/(C11*1.033))-1</f>
        <v>#DIV/0!</v>
      </c>
      <c r="M11" s="73"/>
      <c r="N11" s="73"/>
      <c r="O11" s="73"/>
      <c r="P11" s="73"/>
      <c r="Q11" s="73"/>
      <c r="R11" s="67"/>
    </row>
    <row r="12" spans="1:18" ht="29.1" customHeight="1">
      <c r="A12" s="62" t="s">
        <v>40</v>
      </c>
      <c r="B12" s="63"/>
      <c r="C12" s="64">
        <v>0.24543499999999999</v>
      </c>
      <c r="D12" s="65">
        <v>0.30256300000000003</v>
      </c>
      <c r="E12" s="25"/>
      <c r="F12" s="25"/>
      <c r="G12" s="25"/>
      <c r="H12" s="25"/>
      <c r="I12" s="25"/>
      <c r="J12" s="66"/>
      <c r="K12" s="73"/>
      <c r="L12" s="74">
        <f t="shared" si="1"/>
        <v>0.1933806761612249</v>
      </c>
      <c r="M12" s="73"/>
      <c r="N12" s="73"/>
      <c r="O12" s="73"/>
      <c r="P12" s="73"/>
      <c r="Q12" s="73"/>
      <c r="R12" s="67" t="s">
        <v>687</v>
      </c>
    </row>
    <row r="13" spans="1:18" ht="27" customHeight="1">
      <c r="A13" s="62" t="s">
        <v>41</v>
      </c>
      <c r="B13" s="63"/>
      <c r="C13" s="64">
        <v>5.79155</v>
      </c>
      <c r="D13" s="65">
        <v>5.6232389999999999</v>
      </c>
      <c r="E13" s="25"/>
      <c r="F13" s="25"/>
      <c r="G13" s="25"/>
      <c r="H13" s="25"/>
      <c r="I13" s="25"/>
      <c r="J13" s="66"/>
      <c r="K13" s="73"/>
      <c r="L13" s="74">
        <f t="shared" si="1"/>
        <v>-6.0078874634451496E-2</v>
      </c>
      <c r="M13" s="73"/>
      <c r="N13" s="73"/>
      <c r="O13" s="73"/>
      <c r="P13" s="73"/>
      <c r="Q13" s="73"/>
      <c r="R13" s="67"/>
    </row>
    <row r="14" spans="1:18" ht="18.95" customHeight="1">
      <c r="A14" s="62" t="s">
        <v>42</v>
      </c>
      <c r="B14" s="63"/>
      <c r="C14" s="64">
        <v>0</v>
      </c>
      <c r="D14" s="65">
        <v>0</v>
      </c>
      <c r="E14" s="25"/>
      <c r="F14" s="25"/>
      <c r="G14" s="25"/>
      <c r="H14" s="25"/>
      <c r="I14" s="25"/>
      <c r="J14" s="66"/>
      <c r="K14" s="73"/>
      <c r="L14" s="74" t="e">
        <f t="shared" si="1"/>
        <v>#DIV/0!</v>
      </c>
      <c r="M14" s="73"/>
      <c r="N14" s="73"/>
      <c r="O14" s="73"/>
      <c r="P14" s="73"/>
      <c r="Q14" s="73"/>
      <c r="R14" s="67"/>
    </row>
    <row r="15" spans="1:18" ht="23.1" customHeight="1">
      <c r="A15" s="62" t="s">
        <v>43</v>
      </c>
      <c r="B15" s="63"/>
      <c r="C15" s="64">
        <v>0</v>
      </c>
      <c r="D15" s="65">
        <v>0</v>
      </c>
      <c r="E15" s="25"/>
      <c r="F15" s="25"/>
      <c r="G15" s="25"/>
      <c r="H15" s="25"/>
      <c r="I15" s="25"/>
      <c r="J15" s="66"/>
      <c r="K15" s="73"/>
      <c r="L15" s="74" t="e">
        <f t="shared" si="1"/>
        <v>#DIV/0!</v>
      </c>
      <c r="M15" s="73"/>
      <c r="N15" s="73"/>
      <c r="O15" s="73"/>
      <c r="P15" s="73"/>
      <c r="Q15" s="73"/>
      <c r="R15" s="67"/>
    </row>
    <row r="16" spans="1:18" ht="51" customHeight="1">
      <c r="A16" s="62" t="s">
        <v>44</v>
      </c>
      <c r="B16" s="63"/>
      <c r="C16" s="64">
        <v>0</v>
      </c>
      <c r="D16" s="65">
        <v>0</v>
      </c>
      <c r="E16" s="25"/>
      <c r="F16" s="25"/>
      <c r="G16" s="25"/>
      <c r="H16" s="25"/>
      <c r="I16" s="25"/>
      <c r="J16" s="66"/>
      <c r="K16" s="73"/>
      <c r="L16" s="74" t="e">
        <f t="shared" si="1"/>
        <v>#DIV/0!</v>
      </c>
      <c r="M16" s="73"/>
      <c r="N16" s="73"/>
      <c r="O16" s="73"/>
      <c r="P16" s="73"/>
      <c r="Q16" s="73"/>
      <c r="R16" s="67"/>
    </row>
    <row r="17" spans="1:18" ht="47.1" customHeight="1">
      <c r="A17" s="62" t="s">
        <v>45</v>
      </c>
      <c r="B17" s="68"/>
      <c r="C17" s="64">
        <v>0</v>
      </c>
      <c r="D17" s="69">
        <v>0</v>
      </c>
      <c r="E17" s="25"/>
      <c r="F17" s="25"/>
      <c r="G17" s="25"/>
      <c r="H17" s="25"/>
      <c r="I17" s="25"/>
      <c r="J17" s="70"/>
      <c r="K17" s="73"/>
      <c r="L17" s="74" t="e">
        <f t="shared" si="1"/>
        <v>#DIV/0!</v>
      </c>
      <c r="M17" s="73"/>
      <c r="N17" s="73"/>
      <c r="O17" s="73"/>
      <c r="P17" s="73"/>
      <c r="Q17" s="73"/>
      <c r="R17" s="67"/>
    </row>
    <row r="18" spans="1:18" ht="45.95" customHeight="1">
      <c r="A18" s="62" t="s">
        <v>46</v>
      </c>
      <c r="B18" s="68"/>
      <c r="C18" s="64">
        <v>0</v>
      </c>
      <c r="D18" s="69">
        <v>0</v>
      </c>
      <c r="E18" s="25"/>
      <c r="F18" s="25"/>
      <c r="G18" s="25"/>
      <c r="H18" s="25"/>
      <c r="I18" s="25"/>
      <c r="J18" s="70"/>
      <c r="K18" s="73"/>
      <c r="L18" s="74" t="e">
        <f t="shared" si="1"/>
        <v>#DIV/0!</v>
      </c>
      <c r="M18" s="73"/>
      <c r="N18" s="73"/>
      <c r="O18" s="73"/>
      <c r="P18" s="73"/>
      <c r="Q18" s="73"/>
      <c r="R18" s="67"/>
    </row>
    <row r="19" spans="1:18" ht="27" customHeight="1">
      <c r="A19" s="62" t="s">
        <v>47</v>
      </c>
      <c r="B19" s="68"/>
      <c r="C19" s="64">
        <v>3.2132000000000001E-2</v>
      </c>
      <c r="D19" s="69">
        <v>4.0606999999999997E-2</v>
      </c>
      <c r="E19" s="25"/>
      <c r="F19" s="25"/>
      <c r="G19" s="25"/>
      <c r="H19" s="25"/>
      <c r="I19" s="25"/>
      <c r="J19" s="70"/>
      <c r="K19" s="73"/>
      <c r="L19" s="74">
        <f t="shared" si="1"/>
        <v>0.22338408276893618</v>
      </c>
      <c r="M19" s="73"/>
      <c r="N19" s="73"/>
      <c r="O19" s="73"/>
      <c r="P19" s="73"/>
      <c r="Q19" s="73"/>
      <c r="R19" s="67" t="s">
        <v>688</v>
      </c>
    </row>
    <row r="20" spans="1:18" ht="15.95" customHeight="1">
      <c r="A20" s="62" t="s">
        <v>48</v>
      </c>
      <c r="B20" s="68"/>
      <c r="C20" s="64">
        <v>0</v>
      </c>
      <c r="D20" s="69">
        <v>0</v>
      </c>
      <c r="E20" s="25"/>
      <c r="F20" s="25"/>
      <c r="G20" s="25"/>
      <c r="H20" s="25"/>
      <c r="I20" s="25"/>
      <c r="J20" s="70"/>
      <c r="K20" s="73"/>
      <c r="L20" s="74" t="e">
        <f t="shared" si="1"/>
        <v>#DIV/0!</v>
      </c>
      <c r="M20" s="73"/>
      <c r="N20" s="73"/>
      <c r="O20" s="73"/>
      <c r="P20" s="73"/>
      <c r="Q20" s="73"/>
      <c r="R20" s="67"/>
    </row>
    <row r="21" spans="1:18" ht="18" customHeight="1">
      <c r="A21" s="62" t="s">
        <v>49</v>
      </c>
      <c r="B21" s="68"/>
      <c r="C21" s="64">
        <v>0.53956599999999999</v>
      </c>
      <c r="D21" s="69">
        <v>5.5927999999999999E-2</v>
      </c>
      <c r="E21" s="25"/>
      <c r="F21" s="25"/>
      <c r="G21" s="25"/>
      <c r="H21" s="25"/>
      <c r="I21" s="25"/>
      <c r="J21" s="70"/>
      <c r="K21" s="73"/>
      <c r="L21" s="74">
        <f t="shared" si="1"/>
        <v>-0.89965762128301041</v>
      </c>
      <c r="M21" s="73"/>
      <c r="N21" s="73"/>
      <c r="O21" s="73"/>
      <c r="P21" s="73"/>
      <c r="Q21" s="73"/>
      <c r="R21" s="67" t="s">
        <v>689</v>
      </c>
    </row>
    <row r="22" spans="1:18" ht="26.1" customHeight="1">
      <c r="A22" s="62" t="s">
        <v>50</v>
      </c>
      <c r="B22" s="68"/>
      <c r="C22" s="64">
        <v>0</v>
      </c>
      <c r="D22" s="69">
        <v>0</v>
      </c>
      <c r="E22" s="25"/>
      <c r="F22" s="25"/>
      <c r="G22" s="25"/>
      <c r="H22" s="25"/>
      <c r="I22" s="25"/>
      <c r="J22" s="70"/>
      <c r="K22" s="73"/>
      <c r="L22" s="74" t="e">
        <f t="shared" si="1"/>
        <v>#DIV/0!</v>
      </c>
      <c r="M22" s="73"/>
      <c r="N22" s="73"/>
      <c r="O22" s="73"/>
      <c r="P22" s="73"/>
      <c r="Q22" s="73"/>
      <c r="R22" s="67"/>
    </row>
    <row r="23" spans="1:18" ht="32.1" customHeight="1">
      <c r="A23" s="62" t="s">
        <v>51</v>
      </c>
      <c r="B23" s="68"/>
      <c r="C23" s="64">
        <v>2.0324629999999999</v>
      </c>
      <c r="D23" s="69">
        <v>3.0669999999999998E-3</v>
      </c>
      <c r="E23" s="25"/>
      <c r="F23" s="25"/>
      <c r="G23" s="25"/>
      <c r="H23" s="25"/>
      <c r="I23" s="25"/>
      <c r="J23" s="70"/>
      <c r="K23" s="73"/>
      <c r="L23" s="74">
        <f t="shared" si="1"/>
        <v>-0.99853919984509099</v>
      </c>
      <c r="M23" s="73"/>
      <c r="N23" s="73"/>
      <c r="O23" s="73"/>
      <c r="P23" s="73"/>
      <c r="Q23" s="73"/>
      <c r="R23" s="67" t="s">
        <v>690</v>
      </c>
    </row>
    <row r="24" spans="1:18" ht="24" customHeight="1">
      <c r="A24" s="62" t="s">
        <v>52</v>
      </c>
      <c r="B24" s="68"/>
      <c r="C24" s="64">
        <v>0.19966300000000001</v>
      </c>
      <c r="D24" s="69">
        <v>0.190193</v>
      </c>
      <c r="E24" s="25"/>
      <c r="F24" s="25"/>
      <c r="G24" s="25"/>
      <c r="H24" s="25"/>
      <c r="I24" s="25"/>
      <c r="J24" s="70"/>
      <c r="K24" s="73"/>
      <c r="L24" s="74">
        <f t="shared" si="1"/>
        <v>-7.7860522182200298E-2</v>
      </c>
      <c r="M24" s="73"/>
      <c r="N24" s="73"/>
      <c r="O24" s="73"/>
      <c r="P24" s="73"/>
      <c r="Q24" s="73"/>
      <c r="R24" s="67"/>
    </row>
    <row r="25" spans="1:18" ht="54" customHeight="1">
      <c r="A25" s="62" t="s">
        <v>53</v>
      </c>
      <c r="B25" s="68"/>
      <c r="C25" s="64">
        <v>0</v>
      </c>
      <c r="D25" s="69">
        <v>0</v>
      </c>
      <c r="E25" s="25"/>
      <c r="F25" s="25"/>
      <c r="G25" s="25"/>
      <c r="H25" s="25"/>
      <c r="I25" s="25"/>
      <c r="J25" s="70"/>
      <c r="K25" s="73"/>
      <c r="L25" s="74" t="e">
        <f t="shared" si="1"/>
        <v>#DIV/0!</v>
      </c>
      <c r="M25" s="73"/>
      <c r="N25" s="73"/>
      <c r="O25" s="73"/>
      <c r="P25" s="73"/>
      <c r="Q25" s="73"/>
      <c r="R25" s="67"/>
    </row>
    <row r="26" spans="1:18" ht="36" customHeight="1">
      <c r="A26" s="62" t="s">
        <v>54</v>
      </c>
      <c r="B26" s="68"/>
      <c r="C26" s="64">
        <v>0</v>
      </c>
      <c r="D26" s="69">
        <v>0</v>
      </c>
      <c r="E26" s="25"/>
      <c r="F26" s="25"/>
      <c r="G26" s="25"/>
      <c r="H26" s="25"/>
      <c r="I26" s="25"/>
      <c r="J26" s="70"/>
      <c r="K26" s="73"/>
      <c r="L26" s="74" t="e">
        <f t="shared" si="1"/>
        <v>#DIV/0!</v>
      </c>
      <c r="M26" s="73"/>
      <c r="N26" s="73"/>
      <c r="O26" s="73"/>
      <c r="P26" s="73"/>
      <c r="Q26" s="73"/>
      <c r="R26" s="67"/>
    </row>
    <row r="27" spans="1:18" ht="33.950000000000003" customHeight="1">
      <c r="A27" s="62" t="s">
        <v>55</v>
      </c>
      <c r="B27" s="68"/>
      <c r="C27" s="64">
        <v>0.42970700000000001</v>
      </c>
      <c r="D27" s="69">
        <v>0.29822100000000001</v>
      </c>
      <c r="E27" s="25"/>
      <c r="F27" s="25"/>
      <c r="G27" s="25"/>
      <c r="H27" s="25"/>
      <c r="I27" s="25"/>
      <c r="J27" s="70"/>
      <c r="K27" s="73"/>
      <c r="L27" s="74">
        <f t="shared" si="1"/>
        <v>-0.32816059577965284</v>
      </c>
      <c r="M27" s="73"/>
      <c r="N27" s="73"/>
      <c r="O27" s="73"/>
      <c r="P27" s="73"/>
      <c r="Q27" s="73"/>
      <c r="R27" s="67" t="s">
        <v>691</v>
      </c>
    </row>
    <row r="28" spans="1:18" ht="33" customHeight="1">
      <c r="A28" s="62" t="s">
        <v>56</v>
      </c>
      <c r="B28" s="68"/>
      <c r="C28" s="64">
        <v>0</v>
      </c>
      <c r="D28" s="69">
        <v>0</v>
      </c>
      <c r="E28" s="25"/>
      <c r="F28" s="25"/>
      <c r="G28" s="25"/>
      <c r="H28" s="25"/>
      <c r="I28" s="25"/>
      <c r="J28" s="70"/>
      <c r="K28" s="73"/>
      <c r="L28" s="74" t="e">
        <f t="shared" si="1"/>
        <v>#DIV/0!</v>
      </c>
      <c r="M28" s="73"/>
      <c r="N28" s="73"/>
      <c r="O28" s="73"/>
      <c r="P28" s="73"/>
      <c r="Q28" s="73"/>
      <c r="R28" s="67"/>
    </row>
    <row r="29" spans="1:18" ht="62.1" customHeight="1">
      <c r="A29" s="62" t="s">
        <v>57</v>
      </c>
      <c r="B29" s="68"/>
      <c r="C29" s="64">
        <v>0.72846599999999995</v>
      </c>
      <c r="D29" s="69">
        <v>0.61679300000000004</v>
      </c>
      <c r="E29" s="25"/>
      <c r="F29" s="25"/>
      <c r="G29" s="25"/>
      <c r="H29" s="25"/>
      <c r="I29" s="25"/>
      <c r="J29" s="70"/>
      <c r="K29" s="73"/>
      <c r="L29" s="74">
        <f t="shared" si="1"/>
        <v>-0.18034738616844781</v>
      </c>
      <c r="M29" s="73"/>
      <c r="N29" s="73"/>
      <c r="O29" s="73"/>
      <c r="P29" s="73"/>
      <c r="Q29" s="73"/>
      <c r="R29" s="67"/>
    </row>
    <row r="30" spans="1:18" ht="51.95" customHeight="1">
      <c r="A30" s="62" t="s">
        <v>58</v>
      </c>
      <c r="B30" s="68"/>
      <c r="C30" s="64">
        <v>0.19583</v>
      </c>
      <c r="D30" s="69">
        <v>0.15549099999999999</v>
      </c>
      <c r="E30" s="25"/>
      <c r="F30" s="25"/>
      <c r="G30" s="25"/>
      <c r="H30" s="25"/>
      <c r="I30" s="25"/>
      <c r="J30" s="70"/>
      <c r="K30" s="73"/>
      <c r="L30" s="74">
        <f t="shared" si="1"/>
        <v>-0.23135516862497896</v>
      </c>
      <c r="M30" s="73"/>
      <c r="N30" s="73"/>
      <c r="O30" s="73"/>
      <c r="P30" s="73"/>
      <c r="Q30" s="73"/>
      <c r="R30" s="67" t="s">
        <v>692</v>
      </c>
    </row>
    <row r="31" spans="1:18" ht="48.95" customHeight="1">
      <c r="A31" s="62" t="s">
        <v>59</v>
      </c>
      <c r="B31" s="68"/>
      <c r="C31" s="64">
        <v>0</v>
      </c>
      <c r="D31" s="69">
        <v>0</v>
      </c>
      <c r="E31" s="25"/>
      <c r="F31" s="25"/>
      <c r="G31" s="25"/>
      <c r="H31" s="25"/>
      <c r="I31" s="25"/>
      <c r="J31" s="70"/>
      <c r="K31" s="73"/>
      <c r="L31" s="74" t="e">
        <f t="shared" si="1"/>
        <v>#DIV/0!</v>
      </c>
      <c r="M31" s="73"/>
      <c r="N31" s="73"/>
      <c r="O31" s="73"/>
      <c r="P31" s="73"/>
      <c r="Q31" s="73"/>
      <c r="R31" s="67"/>
    </row>
    <row r="32" spans="1:18" ht="44.1" customHeight="1">
      <c r="A32" s="62" t="s">
        <v>60</v>
      </c>
      <c r="B32" s="68"/>
      <c r="C32" s="64">
        <v>0.13755100000000001</v>
      </c>
      <c r="D32" s="69">
        <v>5.3783999999999998E-2</v>
      </c>
      <c r="E32" s="25"/>
      <c r="F32" s="25"/>
      <c r="G32" s="25"/>
      <c r="H32" s="25"/>
      <c r="I32" s="25"/>
      <c r="J32" s="70"/>
      <c r="K32" s="73"/>
      <c r="L32" s="74">
        <f t="shared" si="1"/>
        <v>-0.62147983157991993</v>
      </c>
      <c r="M32" s="73"/>
      <c r="N32" s="73"/>
      <c r="O32" s="73"/>
      <c r="P32" s="73"/>
      <c r="Q32" s="73"/>
      <c r="R32" s="67" t="s">
        <v>693</v>
      </c>
    </row>
    <row r="33" spans="1:18" ht="17.100000000000001" customHeight="1">
      <c r="A33" s="62" t="s">
        <v>61</v>
      </c>
      <c r="B33" s="68"/>
      <c r="C33" s="64">
        <v>0</v>
      </c>
      <c r="D33" s="69">
        <v>0</v>
      </c>
      <c r="E33" s="25"/>
      <c r="F33" s="25"/>
      <c r="G33" s="25"/>
      <c r="H33" s="25"/>
      <c r="I33" s="25"/>
      <c r="J33" s="70"/>
      <c r="K33" s="73"/>
      <c r="L33" s="74" t="e">
        <f t="shared" si="1"/>
        <v>#DIV/0!</v>
      </c>
      <c r="M33" s="73"/>
      <c r="N33" s="73"/>
      <c r="O33" s="73"/>
      <c r="P33" s="73"/>
      <c r="Q33" s="73"/>
      <c r="R33" s="67"/>
    </row>
    <row r="34" spans="1:18" ht="15.95" customHeight="1">
      <c r="A34" s="62" t="s">
        <v>62</v>
      </c>
      <c r="B34" s="68"/>
      <c r="C34" s="64">
        <v>5.8976000000000001E-2</v>
      </c>
      <c r="D34" s="69">
        <v>6.087E-2</v>
      </c>
      <c r="E34" s="25"/>
      <c r="F34" s="25"/>
      <c r="G34" s="25"/>
      <c r="H34" s="25"/>
      <c r="I34" s="25"/>
      <c r="J34" s="70"/>
      <c r="K34" s="73"/>
      <c r="L34" s="74">
        <f t="shared" si="1"/>
        <v>-8.569617174741806E-4</v>
      </c>
      <c r="M34" s="73"/>
      <c r="N34" s="73"/>
      <c r="O34" s="73"/>
      <c r="P34" s="73"/>
      <c r="Q34" s="73"/>
      <c r="R34" s="67"/>
    </row>
    <row r="35" spans="1:18" ht="24.95" customHeight="1">
      <c r="A35" s="62" t="s">
        <v>63</v>
      </c>
      <c r="B35" s="68"/>
      <c r="C35" s="64">
        <v>0.43455300000000002</v>
      </c>
      <c r="D35" s="69">
        <v>0.46229999999999999</v>
      </c>
      <c r="E35" s="25"/>
      <c r="F35" s="25"/>
      <c r="G35" s="25"/>
      <c r="H35" s="25"/>
      <c r="I35" s="25"/>
      <c r="J35" s="70"/>
      <c r="K35" s="73"/>
      <c r="L35" s="74">
        <f t="shared" si="1"/>
        <v>2.9866234410667269E-2</v>
      </c>
      <c r="M35" s="73"/>
      <c r="N35" s="73"/>
      <c r="O35" s="73"/>
      <c r="P35" s="73"/>
      <c r="Q35" s="73"/>
      <c r="R35" s="67"/>
    </row>
    <row r="36" spans="1:18" ht="17.100000000000001" customHeight="1">
      <c r="A36" s="62" t="s">
        <v>64</v>
      </c>
      <c r="B36" s="68"/>
      <c r="C36" s="64">
        <v>0.17172200000000001</v>
      </c>
      <c r="D36" s="69">
        <v>0.12754799999999999</v>
      </c>
      <c r="E36" s="25"/>
      <c r="F36" s="25"/>
      <c r="G36" s="25"/>
      <c r="H36" s="25"/>
      <c r="I36" s="25"/>
      <c r="J36" s="70"/>
      <c r="K36" s="73"/>
      <c r="L36" s="74">
        <f t="shared" si="1"/>
        <v>-0.28096936613132562</v>
      </c>
      <c r="M36" s="73"/>
      <c r="N36" s="73"/>
      <c r="O36" s="73"/>
      <c r="P36" s="73"/>
      <c r="Q36" s="73"/>
      <c r="R36" s="67" t="s">
        <v>694</v>
      </c>
    </row>
    <row r="37" spans="1:18" ht="15.95" customHeight="1">
      <c r="A37" s="62" t="s">
        <v>65</v>
      </c>
      <c r="B37" s="68"/>
      <c r="C37" s="64">
        <v>0</v>
      </c>
      <c r="D37" s="69">
        <v>0</v>
      </c>
      <c r="E37" s="25"/>
      <c r="F37" s="25"/>
      <c r="G37" s="25"/>
      <c r="H37" s="25"/>
      <c r="I37" s="25"/>
      <c r="J37" s="70"/>
      <c r="K37" s="73"/>
      <c r="L37" s="74" t="e">
        <f t="shared" si="1"/>
        <v>#DIV/0!</v>
      </c>
      <c r="M37" s="73"/>
      <c r="N37" s="73"/>
      <c r="O37" s="73"/>
      <c r="P37" s="73"/>
      <c r="Q37" s="73"/>
      <c r="R37" s="67"/>
    </row>
    <row r="38" spans="1:18" ht="23.1" customHeight="1">
      <c r="A38" s="62" t="s">
        <v>66</v>
      </c>
      <c r="B38" s="68"/>
      <c r="C38" s="64">
        <v>0</v>
      </c>
      <c r="D38" s="69">
        <v>0</v>
      </c>
      <c r="E38" s="25"/>
      <c r="F38" s="25"/>
      <c r="G38" s="25"/>
      <c r="H38" s="25"/>
      <c r="I38" s="25"/>
      <c r="J38" s="70"/>
      <c r="K38" s="73"/>
      <c r="L38" s="74" t="e">
        <f t="shared" si="1"/>
        <v>#DIV/0!</v>
      </c>
      <c r="M38" s="73"/>
      <c r="N38" s="73"/>
      <c r="O38" s="73"/>
      <c r="P38" s="73"/>
      <c r="Q38" s="73"/>
      <c r="R38" s="67"/>
    </row>
    <row r="39" spans="1:18" ht="15.95" customHeight="1">
      <c r="A39" s="62" t="s">
        <v>67</v>
      </c>
      <c r="B39" s="68"/>
      <c r="C39" s="64">
        <v>2.3171029999999999</v>
      </c>
      <c r="D39" s="69">
        <v>2.2947769999999998</v>
      </c>
      <c r="E39" s="25"/>
      <c r="F39" s="25"/>
      <c r="G39" s="25"/>
      <c r="H39" s="25"/>
      <c r="I39" s="25"/>
      <c r="J39" s="70"/>
      <c r="K39" s="73"/>
      <c r="L39" s="74">
        <f t="shared" si="1"/>
        <v>-4.1273289000039459E-2</v>
      </c>
      <c r="M39" s="73"/>
      <c r="N39" s="73"/>
      <c r="O39" s="73"/>
      <c r="P39" s="73"/>
      <c r="Q39" s="73"/>
      <c r="R39" s="67"/>
    </row>
    <row r="40" spans="1:18" ht="27" customHeight="1">
      <c r="A40" s="62" t="s">
        <v>68</v>
      </c>
      <c r="B40" s="68"/>
      <c r="C40" s="64">
        <v>2.5756000000000001</v>
      </c>
      <c r="D40" s="69">
        <v>1.1208480000000001</v>
      </c>
      <c r="E40" s="25"/>
      <c r="F40" s="25"/>
      <c r="G40" s="25"/>
      <c r="H40" s="25"/>
      <c r="I40" s="25"/>
      <c r="J40" s="70"/>
      <c r="K40" s="73"/>
      <c r="L40" s="74">
        <f t="shared" si="1"/>
        <v>-0.5787227728175669</v>
      </c>
      <c r="M40" s="73"/>
      <c r="N40" s="73"/>
      <c r="O40" s="73"/>
      <c r="P40" s="73"/>
      <c r="Q40" s="73"/>
      <c r="R40" s="67" t="s">
        <v>695</v>
      </c>
    </row>
    <row r="41" spans="1:18" ht="12.95" customHeight="1">
      <c r="A41" s="62" t="s">
        <v>69</v>
      </c>
      <c r="B41" s="68"/>
      <c r="C41" s="64">
        <v>9.5308000000000004E-2</v>
      </c>
      <c r="D41" s="69">
        <v>0.123112</v>
      </c>
      <c r="E41" s="25"/>
      <c r="F41" s="25"/>
      <c r="G41" s="25"/>
      <c r="H41" s="25"/>
      <c r="I41" s="25"/>
      <c r="J41" s="70"/>
      <c r="K41" s="73"/>
      <c r="L41" s="74">
        <f t="shared" si="1"/>
        <v>0.25046260575231494</v>
      </c>
      <c r="M41" s="73"/>
      <c r="N41" s="73"/>
      <c r="O41" s="73"/>
      <c r="P41" s="73"/>
      <c r="Q41" s="73"/>
      <c r="R41" s="67" t="s">
        <v>696</v>
      </c>
    </row>
    <row r="42" spans="1:18" ht="12" customHeight="1">
      <c r="A42" s="62" t="s">
        <v>70</v>
      </c>
      <c r="B42" s="68"/>
      <c r="C42" s="64">
        <v>0</v>
      </c>
      <c r="D42" s="69">
        <v>0</v>
      </c>
      <c r="E42" s="25"/>
      <c r="F42" s="25"/>
      <c r="G42" s="25"/>
      <c r="H42" s="25"/>
      <c r="I42" s="25"/>
      <c r="J42" s="70"/>
      <c r="K42" s="73"/>
      <c r="L42" s="74" t="e">
        <f t="shared" si="1"/>
        <v>#DIV/0!</v>
      </c>
      <c r="M42" s="73"/>
      <c r="N42" s="73"/>
      <c r="O42" s="73"/>
      <c r="P42" s="73"/>
      <c r="Q42" s="73"/>
      <c r="R42" s="67"/>
    </row>
    <row r="43" spans="1:18" ht="21.95" customHeight="1">
      <c r="A43" s="62" t="s">
        <v>71</v>
      </c>
      <c r="B43" s="68"/>
      <c r="C43" s="64">
        <v>0</v>
      </c>
      <c r="D43" s="69">
        <v>0</v>
      </c>
      <c r="E43" s="25"/>
      <c r="F43" s="25"/>
      <c r="G43" s="25"/>
      <c r="H43" s="25"/>
      <c r="I43" s="25"/>
      <c r="J43" s="70"/>
      <c r="K43" s="73"/>
      <c r="L43" s="74" t="e">
        <f t="shared" si="1"/>
        <v>#DIV/0!</v>
      </c>
      <c r="M43" s="73"/>
      <c r="N43" s="73"/>
      <c r="O43" s="73"/>
      <c r="P43" s="73"/>
      <c r="Q43" s="73"/>
      <c r="R43" s="67"/>
    </row>
    <row r="44" spans="1:18" ht="21.95" customHeight="1">
      <c r="A44" s="62" t="s">
        <v>72</v>
      </c>
      <c r="B44" s="68"/>
      <c r="C44" s="64">
        <v>0</v>
      </c>
      <c r="D44" s="69">
        <v>0</v>
      </c>
      <c r="E44" s="25"/>
      <c r="F44" s="25"/>
      <c r="G44" s="25"/>
      <c r="H44" s="25"/>
      <c r="I44" s="25"/>
      <c r="J44" s="70"/>
      <c r="K44" s="73"/>
      <c r="L44" s="74" t="e">
        <f t="shared" si="1"/>
        <v>#DIV/0!</v>
      </c>
      <c r="M44" s="73"/>
      <c r="N44" s="73"/>
      <c r="O44" s="73"/>
      <c r="P44" s="73"/>
      <c r="Q44" s="73"/>
      <c r="R44" s="67"/>
    </row>
    <row r="45" spans="1:18" ht="24.95" customHeight="1">
      <c r="A45" s="62" t="s">
        <v>73</v>
      </c>
      <c r="B45" s="68"/>
      <c r="C45" s="64">
        <v>0</v>
      </c>
      <c r="D45" s="69">
        <v>0</v>
      </c>
      <c r="E45" s="25"/>
      <c r="F45" s="25"/>
      <c r="G45" s="25"/>
      <c r="H45" s="25"/>
      <c r="I45" s="25"/>
      <c r="J45" s="70"/>
      <c r="K45" s="73"/>
      <c r="L45" s="74" t="e">
        <f t="shared" si="1"/>
        <v>#DIV/0!</v>
      </c>
      <c r="M45" s="73"/>
      <c r="N45" s="73"/>
      <c r="O45" s="73"/>
      <c r="P45" s="73"/>
      <c r="Q45" s="73"/>
      <c r="R45" s="67"/>
    </row>
    <row r="46" spans="1:18" ht="50.1" customHeight="1">
      <c r="A46" s="62" t="s">
        <v>74</v>
      </c>
      <c r="B46" s="68"/>
      <c r="C46" s="64">
        <v>0</v>
      </c>
      <c r="D46" s="69">
        <v>0</v>
      </c>
      <c r="E46" s="25"/>
      <c r="F46" s="25"/>
      <c r="G46" s="25"/>
      <c r="H46" s="25"/>
      <c r="I46" s="25"/>
      <c r="J46" s="70"/>
      <c r="K46" s="73"/>
      <c r="L46" s="74" t="e">
        <f t="shared" si="1"/>
        <v>#DIV/0!</v>
      </c>
      <c r="M46" s="73"/>
      <c r="N46" s="73"/>
      <c r="O46" s="73"/>
      <c r="P46" s="73"/>
      <c r="Q46" s="73"/>
      <c r="R46" s="67"/>
    </row>
    <row r="47" spans="1:18" ht="47.1" customHeight="1">
      <c r="A47" s="62" t="s">
        <v>75</v>
      </c>
      <c r="B47" s="68"/>
      <c r="C47" s="64">
        <v>0</v>
      </c>
      <c r="D47" s="69">
        <v>0</v>
      </c>
      <c r="E47" s="25"/>
      <c r="F47" s="25"/>
      <c r="G47" s="25"/>
      <c r="H47" s="25"/>
      <c r="I47" s="25"/>
      <c r="J47" s="70"/>
      <c r="K47" s="73"/>
      <c r="L47" s="74" t="e">
        <f t="shared" si="1"/>
        <v>#DIV/0!</v>
      </c>
      <c r="M47" s="73"/>
      <c r="N47" s="73"/>
      <c r="O47" s="73"/>
      <c r="P47" s="73"/>
      <c r="Q47" s="73"/>
      <c r="R47" s="67"/>
    </row>
    <row r="48" spans="1:18" ht="30.95" customHeight="1">
      <c r="A48" s="62" t="s">
        <v>76</v>
      </c>
      <c r="B48" s="68"/>
      <c r="C48" s="64">
        <v>6.8804000000000004E-2</v>
      </c>
      <c r="D48" s="69">
        <v>0</v>
      </c>
      <c r="E48" s="25"/>
      <c r="F48" s="25"/>
      <c r="G48" s="25"/>
      <c r="H48" s="25"/>
      <c r="I48" s="25"/>
      <c r="J48" s="70"/>
      <c r="K48" s="73"/>
      <c r="L48" s="74">
        <f t="shared" si="1"/>
        <v>-1</v>
      </c>
      <c r="M48" s="73"/>
      <c r="N48" s="73"/>
      <c r="O48" s="73"/>
      <c r="P48" s="73"/>
      <c r="Q48" s="73"/>
      <c r="R48" s="67" t="s">
        <v>697</v>
      </c>
    </row>
    <row r="49" spans="1:18" ht="35.1" customHeight="1">
      <c r="A49" s="62" t="s">
        <v>77</v>
      </c>
      <c r="B49" s="68"/>
      <c r="C49" s="64">
        <v>0</v>
      </c>
      <c r="D49" s="69">
        <v>0</v>
      </c>
      <c r="E49" s="25"/>
      <c r="F49" s="25"/>
      <c r="G49" s="25"/>
      <c r="H49" s="25"/>
      <c r="I49" s="25"/>
      <c r="J49" s="70"/>
      <c r="K49" s="73"/>
      <c r="L49" s="74" t="e">
        <f t="shared" si="1"/>
        <v>#DIV/0!</v>
      </c>
      <c r="M49" s="73"/>
      <c r="N49" s="73"/>
      <c r="O49" s="73"/>
      <c r="P49" s="73"/>
      <c r="Q49" s="73"/>
      <c r="R49" s="67"/>
    </row>
    <row r="50" spans="1:18" ht="45" customHeight="1">
      <c r="A50" s="62" t="s">
        <v>78</v>
      </c>
      <c r="B50" s="68"/>
      <c r="C50" s="64">
        <v>0</v>
      </c>
      <c r="D50" s="69">
        <v>0</v>
      </c>
      <c r="E50" s="25"/>
      <c r="F50" s="25"/>
      <c r="G50" s="25"/>
      <c r="H50" s="25"/>
      <c r="I50" s="25"/>
      <c r="J50" s="70"/>
      <c r="K50" s="73"/>
      <c r="L50" s="74" t="e">
        <f t="shared" si="1"/>
        <v>#DIV/0!</v>
      </c>
      <c r="M50" s="73"/>
      <c r="N50" s="73"/>
      <c r="O50" s="73"/>
      <c r="P50" s="73"/>
      <c r="Q50" s="73"/>
      <c r="R50" s="67"/>
    </row>
    <row r="51" spans="1:18" ht="39" customHeight="1">
      <c r="A51" s="62" t="s">
        <v>79</v>
      </c>
      <c r="B51" s="68"/>
      <c r="C51" s="64">
        <v>0</v>
      </c>
      <c r="D51" s="69">
        <v>0</v>
      </c>
      <c r="E51" s="25"/>
      <c r="F51" s="25"/>
      <c r="G51" s="25"/>
      <c r="H51" s="25"/>
      <c r="I51" s="25"/>
      <c r="J51" s="70"/>
      <c r="K51" s="73"/>
      <c r="L51" s="74" t="e">
        <f t="shared" si="1"/>
        <v>#DIV/0!</v>
      </c>
      <c r="M51" s="73"/>
      <c r="N51" s="73"/>
      <c r="O51" s="73"/>
      <c r="P51" s="73"/>
      <c r="Q51" s="73"/>
      <c r="R51" s="67"/>
    </row>
    <row r="52" spans="1:18" ht="18.95" customHeight="1">
      <c r="A52" s="62" t="s">
        <v>80</v>
      </c>
      <c r="B52" s="68"/>
      <c r="C52" s="64">
        <v>0.26582099999999997</v>
      </c>
      <c r="D52" s="69">
        <v>6.6128000000000006E-2</v>
      </c>
      <c r="E52" s="25"/>
      <c r="F52" s="25"/>
      <c r="G52" s="25"/>
      <c r="H52" s="25"/>
      <c r="I52" s="25"/>
      <c r="J52" s="70"/>
      <c r="K52" s="73"/>
      <c r="L52" s="74">
        <f t="shared" si="1"/>
        <v>-0.75917821064785485</v>
      </c>
      <c r="M52" s="73"/>
      <c r="N52" s="73"/>
      <c r="O52" s="73"/>
      <c r="P52" s="73"/>
      <c r="Q52" s="73"/>
      <c r="R52" s="67" t="s">
        <v>698</v>
      </c>
    </row>
    <row r="53" spans="1:18" ht="15" customHeight="1">
      <c r="A53" s="62" t="s">
        <v>81</v>
      </c>
      <c r="B53" s="68"/>
      <c r="C53" s="64">
        <v>0</v>
      </c>
      <c r="D53" s="69">
        <v>0</v>
      </c>
      <c r="E53" s="25"/>
      <c r="F53" s="25"/>
      <c r="G53" s="25"/>
      <c r="H53" s="25"/>
      <c r="I53" s="25"/>
      <c r="J53" s="70"/>
      <c r="K53" s="73"/>
      <c r="L53" s="74" t="e">
        <f t="shared" si="1"/>
        <v>#DIV/0!</v>
      </c>
      <c r="M53" s="73"/>
      <c r="N53" s="73"/>
      <c r="O53" s="73"/>
      <c r="P53" s="73"/>
      <c r="Q53" s="73"/>
      <c r="R53" s="67"/>
    </row>
    <row r="54" spans="1:18" ht="23.1" customHeight="1">
      <c r="A54" s="62" t="s">
        <v>82</v>
      </c>
      <c r="B54" s="68"/>
      <c r="C54" s="64">
        <v>4.9389999999999998E-3</v>
      </c>
      <c r="D54" s="69">
        <v>1.0560000000000001E-3</v>
      </c>
      <c r="E54" s="25"/>
      <c r="F54" s="25"/>
      <c r="G54" s="25"/>
      <c r="H54" s="25"/>
      <c r="I54" s="25"/>
      <c r="J54" s="70"/>
      <c r="K54" s="73"/>
      <c r="L54" s="74">
        <f t="shared" si="1"/>
        <v>-0.79302181679412354</v>
      </c>
      <c r="M54" s="73"/>
      <c r="N54" s="73"/>
      <c r="O54" s="73"/>
      <c r="P54" s="73"/>
      <c r="Q54" s="73"/>
      <c r="R54" s="67" t="s">
        <v>699</v>
      </c>
    </row>
    <row r="55" spans="1:18">
      <c r="A55" s="62" t="s">
        <v>83</v>
      </c>
      <c r="B55" s="68"/>
      <c r="C55" s="64">
        <v>0</v>
      </c>
      <c r="D55" s="69">
        <v>0</v>
      </c>
      <c r="E55" s="25"/>
      <c r="F55" s="25"/>
      <c r="G55" s="25"/>
      <c r="H55" s="25"/>
      <c r="I55" s="25"/>
      <c r="J55" s="70"/>
      <c r="K55" s="73"/>
      <c r="L55" s="74" t="e">
        <f t="shared" si="1"/>
        <v>#DIV/0!</v>
      </c>
      <c r="M55" s="73"/>
      <c r="N55" s="73"/>
      <c r="O55" s="73"/>
      <c r="P55" s="73"/>
      <c r="Q55" s="73"/>
      <c r="R55" s="67"/>
    </row>
    <row r="56" spans="1:18" ht="23.1" customHeight="1">
      <c r="A56" s="62" t="s">
        <v>84</v>
      </c>
      <c r="B56" s="68"/>
      <c r="C56" s="64">
        <v>0</v>
      </c>
      <c r="D56" s="69">
        <v>0</v>
      </c>
      <c r="E56" s="25"/>
      <c r="F56" s="25"/>
      <c r="G56" s="25"/>
      <c r="H56" s="25"/>
      <c r="I56" s="25"/>
      <c r="J56" s="70"/>
      <c r="K56" s="73"/>
      <c r="L56" s="74" t="e">
        <f t="shared" si="1"/>
        <v>#DIV/0!</v>
      </c>
      <c r="M56" s="73"/>
      <c r="N56" s="73"/>
      <c r="O56" s="73"/>
      <c r="P56" s="73"/>
      <c r="Q56" s="73"/>
      <c r="R56" s="67"/>
    </row>
    <row r="57" spans="1:18" ht="12.95" customHeight="1">
      <c r="A57" s="62" t="s">
        <v>85</v>
      </c>
      <c r="B57" s="68"/>
      <c r="C57" s="64">
        <v>0</v>
      </c>
      <c r="D57" s="69">
        <v>0</v>
      </c>
      <c r="E57" s="25"/>
      <c r="F57" s="25"/>
      <c r="G57" s="25"/>
      <c r="H57" s="25"/>
      <c r="I57" s="25"/>
      <c r="J57" s="70"/>
      <c r="K57" s="73"/>
      <c r="L57" s="74" t="e">
        <f t="shared" si="1"/>
        <v>#DIV/0!</v>
      </c>
      <c r="M57" s="73"/>
      <c r="N57" s="73"/>
      <c r="O57" s="73"/>
      <c r="P57" s="73"/>
      <c r="Q57" s="73"/>
      <c r="R57" s="67"/>
    </row>
    <row r="58" spans="1:18" ht="14.1" customHeight="1">
      <c r="A58" s="62" t="s">
        <v>86</v>
      </c>
      <c r="B58" s="68"/>
      <c r="C58" s="64">
        <v>0</v>
      </c>
      <c r="D58" s="69">
        <v>0</v>
      </c>
      <c r="E58" s="25"/>
      <c r="F58" s="25"/>
      <c r="G58" s="25"/>
      <c r="H58" s="25"/>
      <c r="I58" s="25"/>
      <c r="J58" s="70"/>
      <c r="K58" s="73"/>
      <c r="L58" s="74" t="e">
        <f t="shared" si="1"/>
        <v>#DIV/0!</v>
      </c>
      <c r="M58" s="73"/>
      <c r="N58" s="73"/>
      <c r="O58" s="73"/>
      <c r="P58" s="73"/>
      <c r="Q58" s="73"/>
      <c r="R58" s="67"/>
    </row>
    <row r="59" spans="1:18" ht="27" customHeight="1">
      <c r="A59" s="62" t="s">
        <v>87</v>
      </c>
      <c r="B59" s="68"/>
      <c r="C59" s="64">
        <v>0</v>
      </c>
      <c r="D59" s="69">
        <v>4.5252220000000003</v>
      </c>
      <c r="E59" s="25"/>
      <c r="F59" s="25"/>
      <c r="G59" s="25"/>
      <c r="H59" s="25"/>
      <c r="I59" s="25"/>
      <c r="J59" s="70"/>
      <c r="K59" s="73"/>
      <c r="L59" s="74" t="e">
        <f t="shared" si="1"/>
        <v>#DIV/0!</v>
      </c>
      <c r="M59" s="73"/>
      <c r="N59" s="73"/>
      <c r="O59" s="73"/>
      <c r="P59" s="73"/>
      <c r="Q59" s="73"/>
      <c r="R59" s="67"/>
    </row>
    <row r="60" spans="1:18" ht="45">
      <c r="A60" s="62" t="s">
        <v>88</v>
      </c>
      <c r="B60" s="68"/>
      <c r="C60" s="64">
        <v>0</v>
      </c>
      <c r="D60" s="69">
        <v>0</v>
      </c>
      <c r="E60" s="25"/>
      <c r="F60" s="25"/>
      <c r="G60" s="25"/>
      <c r="H60" s="25"/>
      <c r="I60" s="25"/>
      <c r="J60" s="70"/>
      <c r="K60" s="73"/>
      <c r="L60" s="74" t="e">
        <f t="shared" si="1"/>
        <v>#DIV/0!</v>
      </c>
      <c r="M60" s="73"/>
      <c r="N60" s="73"/>
      <c r="O60" s="73"/>
      <c r="P60" s="73"/>
      <c r="Q60" s="73"/>
      <c r="R60" s="67"/>
    </row>
    <row r="61" spans="1:18" ht="29.1" customHeight="1">
      <c r="A61" s="62" t="s">
        <v>89</v>
      </c>
      <c r="B61" s="68"/>
      <c r="C61" s="64">
        <v>0</v>
      </c>
      <c r="D61" s="69">
        <v>0</v>
      </c>
      <c r="E61" s="25"/>
      <c r="F61" s="25"/>
      <c r="G61" s="25"/>
      <c r="H61" s="25"/>
      <c r="I61" s="25"/>
      <c r="J61" s="70"/>
      <c r="K61" s="73"/>
      <c r="L61" s="74" t="e">
        <f t="shared" si="1"/>
        <v>#DIV/0!</v>
      </c>
      <c r="M61" s="73"/>
      <c r="N61" s="73"/>
      <c r="O61" s="73"/>
      <c r="P61" s="73"/>
      <c r="Q61" s="73"/>
      <c r="R61" s="67"/>
    </row>
    <row r="62" spans="1:18" ht="33.950000000000003" customHeight="1">
      <c r="A62" s="62" t="s">
        <v>90</v>
      </c>
      <c r="B62" s="68"/>
      <c r="C62" s="64">
        <v>0</v>
      </c>
      <c r="D62" s="69">
        <v>0</v>
      </c>
      <c r="E62" s="25"/>
      <c r="F62" s="25"/>
      <c r="G62" s="25"/>
      <c r="H62" s="25"/>
      <c r="I62" s="25"/>
      <c r="J62" s="70"/>
      <c r="K62" s="73"/>
      <c r="L62" s="74" t="e">
        <f t="shared" si="1"/>
        <v>#DIV/0!</v>
      </c>
      <c r="M62" s="73"/>
      <c r="N62" s="73"/>
      <c r="O62" s="73"/>
      <c r="P62" s="73"/>
      <c r="Q62" s="73"/>
      <c r="R62" s="67"/>
    </row>
    <row r="63" spans="1:18" ht="38.1" customHeight="1">
      <c r="A63" s="62" t="s">
        <v>91</v>
      </c>
      <c r="B63" s="68"/>
      <c r="C63" s="64">
        <v>0</v>
      </c>
      <c r="D63" s="69">
        <v>0</v>
      </c>
      <c r="E63" s="25"/>
      <c r="F63" s="25"/>
      <c r="G63" s="25"/>
      <c r="H63" s="25"/>
      <c r="I63" s="25"/>
      <c r="J63" s="70"/>
      <c r="K63" s="73"/>
      <c r="L63" s="74" t="e">
        <f t="shared" si="1"/>
        <v>#DIV/0!</v>
      </c>
      <c r="M63" s="73"/>
      <c r="N63" s="73"/>
      <c r="O63" s="73"/>
      <c r="P63" s="73"/>
      <c r="Q63" s="73"/>
      <c r="R63" s="67"/>
    </row>
    <row r="64" spans="1:18" ht="30.95" customHeight="1">
      <c r="A64" s="62" t="s">
        <v>92</v>
      </c>
      <c r="B64" s="68"/>
      <c r="C64" s="64">
        <v>0.54075600000000001</v>
      </c>
      <c r="D64" s="69">
        <v>0.17173099999999999</v>
      </c>
      <c r="E64" s="25"/>
      <c r="F64" s="25"/>
      <c r="G64" s="25"/>
      <c r="H64" s="25"/>
      <c r="I64" s="25"/>
      <c r="J64" s="70"/>
      <c r="K64" s="73"/>
      <c r="L64" s="74">
        <f t="shared" si="1"/>
        <v>-0.69256944404612786</v>
      </c>
      <c r="M64" s="73"/>
      <c r="N64" s="73"/>
      <c r="O64" s="73"/>
      <c r="P64" s="73"/>
      <c r="Q64" s="73"/>
      <c r="R64" s="67" t="s">
        <v>700</v>
      </c>
    </row>
    <row r="65" spans="1:18" ht="18">
      <c r="A65" s="62" t="s">
        <v>93</v>
      </c>
      <c r="B65" s="68"/>
      <c r="C65" s="64">
        <v>0</v>
      </c>
      <c r="D65" s="69">
        <v>0</v>
      </c>
      <c r="E65" s="25"/>
      <c r="F65" s="25"/>
      <c r="G65" s="25"/>
      <c r="H65" s="25"/>
      <c r="I65" s="25"/>
      <c r="J65" s="70"/>
      <c r="K65" s="73"/>
      <c r="L65" s="74" t="e">
        <f t="shared" si="1"/>
        <v>#DIV/0!</v>
      </c>
      <c r="M65" s="73"/>
      <c r="N65" s="73"/>
      <c r="O65" s="73"/>
      <c r="P65" s="73"/>
      <c r="Q65" s="73"/>
      <c r="R65" s="67"/>
    </row>
    <row r="66" spans="1:18" ht="36" customHeight="1">
      <c r="A66" s="62" t="s">
        <v>94</v>
      </c>
      <c r="B66" s="68"/>
      <c r="C66" s="64">
        <v>0</v>
      </c>
      <c r="D66" s="69">
        <v>0</v>
      </c>
      <c r="E66" s="25"/>
      <c r="F66" s="25"/>
      <c r="G66" s="25"/>
      <c r="H66" s="25"/>
      <c r="I66" s="25"/>
      <c r="J66" s="70"/>
      <c r="K66" s="73"/>
      <c r="L66" s="74" t="e">
        <f t="shared" si="1"/>
        <v>#DIV/0!</v>
      </c>
      <c r="M66" s="73"/>
      <c r="N66" s="73"/>
      <c r="O66" s="73"/>
      <c r="P66" s="73"/>
      <c r="Q66" s="73"/>
      <c r="R66" s="67"/>
    </row>
    <row r="67" spans="1:18" ht="35.1" customHeight="1">
      <c r="A67" s="62" t="s">
        <v>95</v>
      </c>
      <c r="B67" s="68"/>
      <c r="C67" s="64">
        <v>0</v>
      </c>
      <c r="D67" s="69">
        <v>0</v>
      </c>
      <c r="E67" s="25"/>
      <c r="F67" s="25"/>
      <c r="G67" s="25"/>
      <c r="H67" s="25"/>
      <c r="I67" s="25"/>
      <c r="J67" s="70"/>
      <c r="K67" s="73"/>
      <c r="L67" s="74" t="e">
        <f t="shared" si="1"/>
        <v>#DIV/0!</v>
      </c>
      <c r="M67" s="73"/>
      <c r="N67" s="73"/>
      <c r="O67" s="73"/>
      <c r="P67" s="73"/>
      <c r="Q67" s="73"/>
      <c r="R67" s="67"/>
    </row>
    <row r="68" spans="1:18" ht="35.1" customHeight="1">
      <c r="A68" s="62" t="s">
        <v>96</v>
      </c>
      <c r="B68" s="68"/>
      <c r="C68" s="64">
        <v>0</v>
      </c>
      <c r="D68" s="69">
        <v>0</v>
      </c>
      <c r="E68" s="25"/>
      <c r="F68" s="25"/>
      <c r="G68" s="25"/>
      <c r="H68" s="25"/>
      <c r="I68" s="25"/>
      <c r="J68" s="70"/>
      <c r="K68" s="73"/>
      <c r="L68" s="74" t="e">
        <f t="shared" si="1"/>
        <v>#DIV/0!</v>
      </c>
      <c r="M68" s="73"/>
      <c r="N68" s="73"/>
      <c r="O68" s="73"/>
      <c r="P68" s="73"/>
      <c r="Q68" s="73"/>
      <c r="R68" s="67"/>
    </row>
    <row r="69" spans="1:18" ht="26.1" customHeight="1">
      <c r="A69" s="62" t="s">
        <v>97</v>
      </c>
      <c r="B69" s="68"/>
      <c r="C69" s="64">
        <v>0.88531400000000005</v>
      </c>
      <c r="D69" s="69">
        <v>0</v>
      </c>
      <c r="E69" s="25"/>
      <c r="F69" s="25"/>
      <c r="G69" s="25"/>
      <c r="H69" s="25"/>
      <c r="I69" s="25"/>
      <c r="J69" s="70"/>
      <c r="K69" s="73"/>
      <c r="L69" s="74">
        <f t="shared" si="1"/>
        <v>-1</v>
      </c>
      <c r="M69" s="73"/>
      <c r="N69" s="73"/>
      <c r="O69" s="73"/>
      <c r="P69" s="73"/>
      <c r="Q69" s="73"/>
      <c r="R69" s="67" t="s">
        <v>701</v>
      </c>
    </row>
    <row r="70" spans="1:18" ht="30.95" customHeight="1">
      <c r="A70" s="62" t="s">
        <v>98</v>
      </c>
      <c r="B70" s="68"/>
      <c r="C70" s="64">
        <v>3.9169010000000002</v>
      </c>
      <c r="D70" s="69">
        <v>0</v>
      </c>
      <c r="E70" s="25"/>
      <c r="F70" s="25"/>
      <c r="G70" s="25"/>
      <c r="H70" s="25"/>
      <c r="I70" s="25"/>
      <c r="J70" s="70"/>
      <c r="K70" s="73"/>
      <c r="L70" s="74">
        <f t="shared" si="1"/>
        <v>-1</v>
      </c>
      <c r="M70" s="73"/>
      <c r="N70" s="73"/>
      <c r="O70" s="73"/>
      <c r="P70" s="73"/>
      <c r="Q70" s="73"/>
      <c r="R70" s="67" t="s">
        <v>701</v>
      </c>
    </row>
    <row r="71" spans="1:18" ht="48" customHeight="1">
      <c r="A71" s="168" t="s">
        <v>646</v>
      </c>
      <c r="B71" s="169"/>
      <c r="C71" s="169"/>
      <c r="D71" s="169"/>
      <c r="E71" s="169"/>
      <c r="F71" s="169"/>
      <c r="G71" s="169"/>
      <c r="H71" s="169"/>
      <c r="I71" s="169"/>
      <c r="J71" s="169"/>
      <c r="K71" s="169"/>
      <c r="L71" s="169"/>
      <c r="M71" s="169"/>
      <c r="N71" s="169"/>
      <c r="O71" s="169"/>
      <c r="P71" s="169"/>
      <c r="Q71" s="169"/>
      <c r="R71" s="169"/>
    </row>
    <row r="72" spans="1:18">
      <c r="C72" s="71"/>
      <c r="D72" s="71"/>
      <c r="E72" s="71"/>
      <c r="F72" s="71"/>
      <c r="G72" s="71"/>
      <c r="H72" s="71"/>
      <c r="I72" s="71"/>
      <c r="J72" s="71"/>
      <c r="K72" s="71"/>
      <c r="O72" s="71"/>
      <c r="P72" s="71"/>
      <c r="Q72" s="71"/>
    </row>
    <row r="73" spans="1:18">
      <c r="C73" s="71"/>
      <c r="D73" s="71"/>
      <c r="E73" s="71"/>
      <c r="F73" s="71"/>
      <c r="G73" s="71"/>
      <c r="H73" s="71"/>
      <c r="I73" s="71"/>
      <c r="J73" s="71"/>
      <c r="K73" s="71"/>
      <c r="O73" s="71"/>
      <c r="P73" s="71"/>
      <c r="Q73" s="71"/>
    </row>
    <row r="74" spans="1:18">
      <c r="C74" s="71"/>
      <c r="D74" s="71"/>
      <c r="E74" s="71"/>
      <c r="F74" s="71"/>
      <c r="G74" s="71"/>
      <c r="H74" s="71"/>
      <c r="I74" s="71"/>
      <c r="J74" s="71"/>
      <c r="K74" s="71"/>
      <c r="O74" s="71"/>
      <c r="P74" s="71"/>
      <c r="Q74" s="71"/>
    </row>
    <row r="75" spans="1:18">
      <c r="C75" s="71"/>
      <c r="D75" s="71"/>
      <c r="E75" s="71"/>
      <c r="F75" s="71"/>
      <c r="G75" s="71"/>
      <c r="H75" s="71"/>
      <c r="I75" s="71"/>
      <c r="J75" s="71"/>
      <c r="K75" s="71"/>
      <c r="O75" s="71"/>
      <c r="P75" s="71"/>
      <c r="Q75" s="71"/>
    </row>
    <row r="76" spans="1:18">
      <c r="C76" s="71"/>
      <c r="D76" s="71"/>
      <c r="E76" s="71"/>
      <c r="F76" s="71"/>
      <c r="G76" s="71"/>
      <c r="H76" s="71"/>
      <c r="I76" s="71"/>
      <c r="J76" s="71"/>
      <c r="K76" s="71"/>
      <c r="O76" s="71"/>
      <c r="P76" s="71"/>
      <c r="Q76" s="71"/>
    </row>
    <row r="77" spans="1:18">
      <c r="C77" s="71"/>
      <c r="D77" s="71"/>
      <c r="E77" s="71"/>
      <c r="F77" s="71"/>
      <c r="G77" s="71"/>
      <c r="H77" s="71"/>
      <c r="I77" s="71"/>
      <c r="J77" s="71"/>
      <c r="K77" s="71"/>
      <c r="O77" s="71"/>
      <c r="P77" s="71"/>
      <c r="Q77" s="71"/>
    </row>
    <row r="78" spans="1:18">
      <c r="C78" s="71"/>
      <c r="D78" s="71"/>
      <c r="E78" s="71"/>
      <c r="F78" s="71"/>
      <c r="G78" s="71"/>
      <c r="H78" s="71"/>
      <c r="I78" s="71"/>
      <c r="J78" s="71"/>
      <c r="K78" s="71"/>
      <c r="O78" s="71"/>
      <c r="P78" s="71"/>
      <c r="Q78" s="71"/>
    </row>
    <row r="79" spans="1:18">
      <c r="C79" s="71"/>
      <c r="D79" s="71"/>
      <c r="E79" s="71"/>
      <c r="F79" s="71"/>
      <c r="G79" s="71"/>
      <c r="H79" s="71"/>
      <c r="I79" s="71"/>
      <c r="J79" s="71"/>
      <c r="K79" s="71"/>
      <c r="O79" s="71"/>
      <c r="P79" s="71"/>
      <c r="Q79" s="71"/>
    </row>
    <row r="80" spans="1:18">
      <c r="C80" s="71"/>
      <c r="D80" s="71"/>
      <c r="E80" s="71"/>
      <c r="F80" s="71"/>
      <c r="G80" s="71"/>
      <c r="H80" s="71"/>
      <c r="I80" s="71"/>
      <c r="J80" s="71"/>
      <c r="K80" s="71"/>
      <c r="O80" s="71"/>
      <c r="P80" s="71"/>
      <c r="Q80" s="71"/>
    </row>
    <row r="81" spans="3:17">
      <c r="C81" s="71"/>
      <c r="D81" s="71"/>
      <c r="E81" s="71"/>
      <c r="F81" s="71"/>
      <c r="G81" s="71"/>
      <c r="H81" s="71"/>
      <c r="I81" s="71"/>
      <c r="J81" s="71"/>
      <c r="K81" s="71"/>
      <c r="O81" s="71"/>
      <c r="P81" s="71"/>
      <c r="Q81" s="71"/>
    </row>
    <row r="82" spans="3:17">
      <c r="C82" s="71"/>
      <c r="D82" s="71"/>
      <c r="E82" s="71"/>
      <c r="F82" s="71"/>
      <c r="G82" s="71"/>
      <c r="H82" s="71"/>
      <c r="I82" s="71"/>
      <c r="J82" s="71"/>
      <c r="K82" s="71"/>
      <c r="O82" s="71"/>
      <c r="P82" s="71"/>
      <c r="Q82" s="71"/>
    </row>
    <row r="83" spans="3:17">
      <c r="C83" s="71"/>
      <c r="D83" s="71"/>
      <c r="E83" s="71"/>
      <c r="F83" s="71"/>
      <c r="G83" s="71"/>
      <c r="H83" s="71"/>
      <c r="I83" s="71"/>
      <c r="J83" s="71"/>
      <c r="K83" s="71"/>
      <c r="O83" s="71"/>
      <c r="P83" s="71"/>
      <c r="Q83" s="71"/>
    </row>
    <row r="84" spans="3:17">
      <c r="C84" s="71"/>
      <c r="D84" s="71"/>
      <c r="E84" s="71"/>
      <c r="F84" s="71"/>
      <c r="G84" s="71"/>
      <c r="H84" s="71"/>
      <c r="I84" s="71"/>
      <c r="J84" s="71"/>
      <c r="K84" s="71"/>
      <c r="O84" s="71"/>
      <c r="P84" s="71"/>
      <c r="Q84" s="71"/>
    </row>
    <row r="85" spans="3:17">
      <c r="C85" s="71"/>
      <c r="D85" s="71"/>
      <c r="E85" s="71"/>
      <c r="F85" s="71"/>
      <c r="G85" s="71"/>
      <c r="H85" s="71"/>
      <c r="I85" s="71"/>
      <c r="J85" s="71"/>
      <c r="K85" s="71"/>
      <c r="O85" s="71"/>
      <c r="P85" s="71"/>
      <c r="Q85" s="71"/>
    </row>
    <row r="86" spans="3:17">
      <c r="C86" s="71"/>
      <c r="D86" s="71"/>
      <c r="E86" s="71"/>
      <c r="F86" s="71"/>
      <c r="G86" s="71"/>
      <c r="H86" s="71"/>
      <c r="I86" s="71"/>
      <c r="J86" s="71"/>
      <c r="K86" s="71"/>
      <c r="O86" s="71"/>
      <c r="P86" s="71"/>
      <c r="Q86" s="71"/>
    </row>
  </sheetData>
  <sheetProtection algorithmName="SHA-512" hashValue="TRNGUExt/tiHcVO3T/qg00iaLemsx1Qt00uGSK9j9um+Q+QdOWZ9qIPVniOz2dVnf5ykAePCf5QhB6Nb6T5yDw==" saltValue="9g7uGkMzTEnCFXqp4qKuPA==" spinCount="100000" sheet="1" objects="1" scenarios="1"/>
  <mergeCells count="14">
    <mergeCell ref="A71:R71"/>
    <mergeCell ref="L6:Q6"/>
    <mergeCell ref="A3:R3"/>
    <mergeCell ref="R4:R8"/>
    <mergeCell ref="C6:C8"/>
    <mergeCell ref="K6:K8"/>
    <mergeCell ref="B7:B8"/>
    <mergeCell ref="J7:J8"/>
    <mergeCell ref="B4:B5"/>
    <mergeCell ref="C4:I4"/>
    <mergeCell ref="C5:I5"/>
    <mergeCell ref="J4:J5"/>
    <mergeCell ref="K4:N5"/>
    <mergeCell ref="D6: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8CA4D-E8F7-46C6-B2ED-EE09C6ADB699}">
  <sheetPr>
    <tabColor theme="7" tint="0.79998168889431442"/>
  </sheetPr>
  <dimension ref="A1:Q16"/>
  <sheetViews>
    <sheetView zoomScale="130" zoomScaleNormal="130" workbookViewId="0">
      <selection activeCell="C7" sqref="C7"/>
    </sheetView>
  </sheetViews>
  <sheetFormatPr baseColWidth="10" defaultRowHeight="15"/>
  <cols>
    <col min="1" max="1" width="16.28515625" style="10" customWidth="1"/>
    <col min="2" max="2" width="3.42578125" style="10" customWidth="1"/>
    <col min="3" max="3" width="15.42578125" style="10" customWidth="1"/>
    <col min="4" max="9" width="11.42578125" style="10"/>
    <col min="10" max="10" width="3.42578125" style="10" customWidth="1"/>
    <col min="11" max="16384" width="11.42578125" style="10"/>
  </cols>
  <sheetData>
    <row r="1" spans="1:17" ht="15.75" thickBot="1">
      <c r="A1" s="10" t="str">
        <f>Institución!B2</f>
        <v>Televisión Metropolitana S.A. de C.V.</v>
      </c>
    </row>
    <row r="2" spans="1:17">
      <c r="A2" s="156" t="s">
        <v>99</v>
      </c>
      <c r="B2" s="157"/>
      <c r="C2" s="157"/>
      <c r="D2" s="157"/>
      <c r="E2" s="157"/>
      <c r="F2" s="157"/>
      <c r="G2" s="157"/>
      <c r="H2" s="157"/>
      <c r="I2" s="157"/>
      <c r="J2" s="157"/>
      <c r="K2" s="157"/>
      <c r="L2" s="157"/>
      <c r="M2" s="157"/>
      <c r="N2" s="157"/>
      <c r="O2" s="157"/>
      <c r="P2" s="157"/>
      <c r="Q2" s="157"/>
    </row>
    <row r="3" spans="1:17" s="75" customFormat="1" ht="8.25">
      <c r="A3" s="184" t="s">
        <v>1</v>
      </c>
      <c r="B3" s="185"/>
      <c r="C3" s="186" t="s">
        <v>100</v>
      </c>
      <c r="D3" s="186"/>
      <c r="E3" s="186"/>
      <c r="F3" s="186"/>
      <c r="G3" s="186"/>
      <c r="H3" s="186"/>
      <c r="I3" s="186"/>
      <c r="J3" s="185"/>
      <c r="K3" s="186" t="s">
        <v>647</v>
      </c>
      <c r="L3" s="186"/>
      <c r="M3" s="186"/>
      <c r="N3" s="186"/>
      <c r="O3" s="186"/>
      <c r="P3" s="186"/>
      <c r="Q3" s="186"/>
    </row>
    <row r="4" spans="1:17" s="75" customFormat="1" ht="8.25">
      <c r="A4" s="184"/>
      <c r="B4" s="185"/>
      <c r="C4" s="187" t="s">
        <v>101</v>
      </c>
      <c r="D4" s="187"/>
      <c r="E4" s="187"/>
      <c r="F4" s="187"/>
      <c r="G4" s="187"/>
      <c r="H4" s="187"/>
      <c r="I4" s="187"/>
      <c r="J4" s="188"/>
      <c r="K4" s="187"/>
      <c r="L4" s="187"/>
      <c r="M4" s="187"/>
      <c r="N4" s="187"/>
      <c r="O4" s="187"/>
      <c r="P4" s="187"/>
      <c r="Q4" s="187"/>
    </row>
    <row r="5" spans="1:17" s="75" customFormat="1" ht="50.25" customHeight="1">
      <c r="A5" s="184"/>
      <c r="B5" s="76"/>
      <c r="C5" s="45" t="s">
        <v>102</v>
      </c>
      <c r="D5" s="183" t="s">
        <v>103</v>
      </c>
      <c r="E5" s="183"/>
      <c r="F5" s="183"/>
      <c r="G5" s="183"/>
      <c r="H5" s="183"/>
      <c r="I5" s="183"/>
      <c r="J5" s="77"/>
      <c r="K5" s="189" t="s">
        <v>7</v>
      </c>
      <c r="L5" s="183" t="s">
        <v>8</v>
      </c>
      <c r="M5" s="183"/>
      <c r="N5" s="183"/>
      <c r="O5" s="183"/>
      <c r="P5" s="183"/>
      <c r="Q5" s="183"/>
    </row>
    <row r="6" spans="1:17" s="75" customFormat="1" ht="8.25">
      <c r="A6" s="184"/>
      <c r="B6" s="76"/>
      <c r="C6" s="45"/>
      <c r="D6" s="78" t="s">
        <v>15</v>
      </c>
      <c r="E6" s="78" t="s">
        <v>10</v>
      </c>
      <c r="F6" s="78" t="s">
        <v>11</v>
      </c>
      <c r="G6" s="78" t="s">
        <v>12</v>
      </c>
      <c r="H6" s="78" t="s">
        <v>13</v>
      </c>
      <c r="I6" s="78" t="s">
        <v>14</v>
      </c>
      <c r="J6" s="79"/>
      <c r="K6" s="186"/>
      <c r="L6" s="78" t="s">
        <v>15</v>
      </c>
      <c r="M6" s="78" t="s">
        <v>10</v>
      </c>
      <c r="N6" s="78" t="s">
        <v>11</v>
      </c>
      <c r="O6" s="78" t="s">
        <v>12</v>
      </c>
      <c r="P6" s="78" t="s">
        <v>13</v>
      </c>
      <c r="Q6" s="78" t="s">
        <v>14</v>
      </c>
    </row>
    <row r="7" spans="1:17" ht="15.75">
      <c r="A7" s="15" t="s">
        <v>16</v>
      </c>
      <c r="B7" s="16"/>
      <c r="C7" s="4">
        <f>C8+C11+C15</f>
        <v>182</v>
      </c>
      <c r="D7" s="4">
        <f>D8+D11+D15</f>
        <v>176</v>
      </c>
      <c r="E7" s="73"/>
      <c r="F7" s="73"/>
      <c r="G7" s="73"/>
      <c r="H7" s="73"/>
      <c r="I7" s="73"/>
      <c r="J7" s="14"/>
      <c r="K7" s="73"/>
      <c r="L7" s="87">
        <f>D7-C7</f>
        <v>-6</v>
      </c>
      <c r="M7" s="73"/>
      <c r="N7" s="73"/>
      <c r="O7" s="73"/>
      <c r="P7" s="73"/>
      <c r="Q7" s="73"/>
    </row>
    <row r="8" spans="1:17" ht="18">
      <c r="A8" s="19" t="s">
        <v>104</v>
      </c>
      <c r="B8" s="20"/>
      <c r="C8" s="80">
        <f>+C9</f>
        <v>68</v>
      </c>
      <c r="D8" s="81">
        <f>+D9</f>
        <v>62</v>
      </c>
      <c r="E8" s="73"/>
      <c r="F8" s="73"/>
      <c r="G8" s="73"/>
      <c r="H8" s="73"/>
      <c r="I8" s="73"/>
      <c r="J8" s="14"/>
      <c r="K8" s="73"/>
      <c r="L8" s="87">
        <f t="shared" ref="L8:L15" si="0">D8-C8</f>
        <v>-6</v>
      </c>
      <c r="M8" s="73"/>
      <c r="N8" s="73"/>
      <c r="O8" s="73"/>
      <c r="P8" s="73"/>
      <c r="Q8" s="73"/>
    </row>
    <row r="9" spans="1:17" ht="15.75">
      <c r="A9" s="22" t="s">
        <v>685</v>
      </c>
      <c r="B9" s="23"/>
      <c r="C9" s="14">
        <v>68</v>
      </c>
      <c r="D9" s="14">
        <v>62</v>
      </c>
      <c r="E9" s="73"/>
      <c r="F9" s="73"/>
      <c r="G9" s="73"/>
      <c r="H9" s="73"/>
      <c r="I9" s="73"/>
      <c r="J9" s="14"/>
      <c r="K9" s="73"/>
      <c r="L9" s="87">
        <f t="shared" si="0"/>
        <v>-6</v>
      </c>
      <c r="M9" s="73"/>
      <c r="N9" s="73"/>
      <c r="O9" s="73"/>
      <c r="P9" s="73"/>
      <c r="Q9" s="73"/>
    </row>
    <row r="10" spans="1:17" ht="15.75">
      <c r="A10" s="22"/>
      <c r="B10" s="23"/>
      <c r="C10" s="14"/>
      <c r="D10" s="14"/>
      <c r="E10" s="73"/>
      <c r="F10" s="73"/>
      <c r="G10" s="73"/>
      <c r="H10" s="73"/>
      <c r="I10" s="73"/>
      <c r="J10" s="14"/>
      <c r="K10" s="73"/>
      <c r="L10" s="87">
        <f t="shared" si="0"/>
        <v>0</v>
      </c>
      <c r="M10" s="73"/>
      <c r="N10" s="73"/>
      <c r="O10" s="73"/>
      <c r="P10" s="73"/>
      <c r="Q10" s="73"/>
    </row>
    <row r="11" spans="1:17" ht="18">
      <c r="A11" s="19" t="s">
        <v>105</v>
      </c>
      <c r="B11" s="20"/>
      <c r="C11" s="80">
        <f>C12+C14</f>
        <v>44</v>
      </c>
      <c r="D11" s="81">
        <f>+D12</f>
        <v>44</v>
      </c>
      <c r="E11" s="73"/>
      <c r="F11" s="73"/>
      <c r="G11" s="73"/>
      <c r="H11" s="73"/>
      <c r="I11" s="73"/>
      <c r="J11" s="14"/>
      <c r="K11" s="73"/>
      <c r="L11" s="87">
        <f t="shared" si="0"/>
        <v>0</v>
      </c>
      <c r="M11" s="73"/>
      <c r="N11" s="73"/>
      <c r="O11" s="73"/>
      <c r="P11" s="73"/>
      <c r="Q11" s="73"/>
    </row>
    <row r="12" spans="1:17" ht="15.75">
      <c r="A12" s="22" t="s">
        <v>686</v>
      </c>
      <c r="B12" s="23"/>
      <c r="C12" s="14">
        <v>44</v>
      </c>
      <c r="D12" s="14">
        <v>44</v>
      </c>
      <c r="E12" s="73"/>
      <c r="F12" s="73"/>
      <c r="G12" s="73"/>
      <c r="H12" s="73"/>
      <c r="I12" s="73"/>
      <c r="J12" s="14"/>
      <c r="K12" s="73"/>
      <c r="L12" s="87">
        <f t="shared" si="0"/>
        <v>0</v>
      </c>
      <c r="M12" s="73"/>
      <c r="N12" s="73"/>
      <c r="O12" s="73"/>
      <c r="P12" s="73"/>
      <c r="Q12" s="73"/>
    </row>
    <row r="13" spans="1:17" ht="15.75">
      <c r="A13" s="22"/>
      <c r="B13" s="23"/>
      <c r="C13" s="14"/>
      <c r="D13" s="14"/>
      <c r="E13" s="73"/>
      <c r="F13" s="73"/>
      <c r="G13" s="73"/>
      <c r="H13" s="73"/>
      <c r="I13" s="73"/>
      <c r="J13" s="14"/>
      <c r="K13" s="73"/>
      <c r="L13" s="87">
        <f t="shared" si="0"/>
        <v>0</v>
      </c>
      <c r="M13" s="73"/>
      <c r="N13" s="73"/>
      <c r="O13" s="73"/>
      <c r="P13" s="73"/>
      <c r="Q13" s="73"/>
    </row>
    <row r="14" spans="1:17">
      <c r="A14" s="22"/>
      <c r="B14" s="82"/>
      <c r="C14" s="83"/>
      <c r="D14" s="82"/>
      <c r="E14" s="73"/>
      <c r="F14" s="73"/>
      <c r="G14" s="73"/>
      <c r="H14" s="73"/>
      <c r="I14" s="73"/>
      <c r="J14" s="82"/>
      <c r="K14" s="73"/>
      <c r="L14" s="87">
        <f t="shared" si="0"/>
        <v>0</v>
      </c>
      <c r="M14" s="73"/>
      <c r="N14" s="73"/>
      <c r="O14" s="73"/>
      <c r="P14" s="73"/>
      <c r="Q14" s="73"/>
    </row>
    <row r="15" spans="1:17" ht="15.75" thickBot="1">
      <c r="A15" s="84" t="s">
        <v>106</v>
      </c>
      <c r="B15" s="85"/>
      <c r="C15" s="80">
        <v>70</v>
      </c>
      <c r="D15" s="86">
        <v>70</v>
      </c>
      <c r="E15" s="73"/>
      <c r="F15" s="73"/>
      <c r="G15" s="73"/>
      <c r="H15" s="73"/>
      <c r="I15" s="73"/>
      <c r="J15" s="85"/>
      <c r="K15" s="73"/>
      <c r="L15" s="87">
        <f t="shared" si="0"/>
        <v>0</v>
      </c>
      <c r="M15" s="73"/>
      <c r="N15" s="73"/>
      <c r="O15" s="73"/>
      <c r="P15" s="73"/>
      <c r="Q15" s="73"/>
    </row>
    <row r="16" spans="1:17" ht="17.100000000000001" customHeight="1">
      <c r="A16" s="181"/>
      <c r="B16" s="182"/>
      <c r="C16" s="182"/>
      <c r="D16" s="182"/>
      <c r="E16" s="182"/>
      <c r="F16" s="182"/>
      <c r="G16" s="182"/>
      <c r="H16" s="182"/>
      <c r="I16" s="182"/>
      <c r="J16" s="182"/>
      <c r="K16" s="182"/>
      <c r="L16" s="182"/>
      <c r="M16" s="182"/>
      <c r="N16" s="182"/>
      <c r="O16" s="182"/>
      <c r="P16" s="182"/>
      <c r="Q16" s="182"/>
    </row>
  </sheetData>
  <sheetProtection algorithmName="SHA-512" hashValue="OE6D7hZuqvvZRuS7sr0PNwi/M14LoLtjo2IpGMteooIGoYqOcNIF5Vt02wLbVpHlZKJbbaEDkXwjaRl2ZuJNIg==" saltValue="/VSn9wqAUb9v6AH4TXpM/A==" spinCount="100000" sheet="1" objects="1" scenarios="1"/>
  <mergeCells count="11">
    <mergeCell ref="A16:Q16"/>
    <mergeCell ref="L5:Q5"/>
    <mergeCell ref="A2:Q2"/>
    <mergeCell ref="A3:A6"/>
    <mergeCell ref="B3:B4"/>
    <mergeCell ref="C3:I3"/>
    <mergeCell ref="C4:I4"/>
    <mergeCell ref="J3:J4"/>
    <mergeCell ref="K3:Q4"/>
    <mergeCell ref="D5:I5"/>
    <mergeCell ref="K5:K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C3D01-A04D-4836-8282-F076353DE206}">
  <sheetPr>
    <tabColor theme="7" tint="0.79998168889431442"/>
  </sheetPr>
  <dimension ref="A1:Q15"/>
  <sheetViews>
    <sheetView zoomScale="140" zoomScaleNormal="140" workbookViewId="0">
      <selection activeCell="D7" sqref="D7"/>
    </sheetView>
  </sheetViews>
  <sheetFormatPr baseColWidth="10" defaultRowHeight="15"/>
  <cols>
    <col min="1" max="1" width="13.85546875" style="10" customWidth="1"/>
    <col min="2" max="2" width="2.85546875" style="10" customWidth="1"/>
    <col min="3" max="3" width="12.85546875" style="10" customWidth="1"/>
    <col min="4" max="9" width="11.42578125" style="10"/>
    <col min="10" max="10" width="2.85546875" style="10" customWidth="1"/>
    <col min="11" max="11" width="11.42578125" style="10"/>
    <col min="12" max="12" width="13.28515625" style="10" bestFit="1" customWidth="1"/>
    <col min="13" max="16384" width="11.42578125" style="10"/>
  </cols>
  <sheetData>
    <row r="1" spans="1:17" ht="15.75" thickBot="1">
      <c r="A1" s="10" t="str">
        <f>Institución!B2</f>
        <v>Televisión Metropolitana S.A. de C.V.</v>
      </c>
    </row>
    <row r="2" spans="1:17" ht="15" customHeight="1">
      <c r="A2" s="88"/>
      <c r="B2" s="156" t="s">
        <v>648</v>
      </c>
      <c r="C2" s="157"/>
      <c r="D2" s="157"/>
      <c r="E2" s="157"/>
      <c r="F2" s="157"/>
      <c r="G2" s="157"/>
      <c r="H2" s="157"/>
      <c r="I2" s="157"/>
      <c r="J2" s="157"/>
      <c r="K2" s="157"/>
      <c r="L2" s="157"/>
      <c r="M2" s="157"/>
      <c r="N2" s="157"/>
      <c r="O2" s="157"/>
      <c r="P2" s="157"/>
      <c r="Q2" s="158"/>
    </row>
    <row r="3" spans="1:17" ht="15" customHeight="1">
      <c r="A3" s="190" t="s">
        <v>1</v>
      </c>
      <c r="B3" s="191"/>
      <c r="C3" s="154" t="s">
        <v>107</v>
      </c>
      <c r="D3" s="154"/>
      <c r="E3" s="154"/>
      <c r="F3" s="154"/>
      <c r="G3" s="154"/>
      <c r="H3" s="154"/>
      <c r="I3" s="154"/>
      <c r="J3" s="193"/>
      <c r="K3" s="192" t="s">
        <v>644</v>
      </c>
      <c r="L3" s="192"/>
      <c r="M3" s="192"/>
      <c r="N3" s="192"/>
      <c r="O3" s="192"/>
      <c r="P3" s="192"/>
      <c r="Q3" s="174"/>
    </row>
    <row r="4" spans="1:17">
      <c r="A4" s="190"/>
      <c r="B4" s="191"/>
      <c r="C4" s="192" t="s">
        <v>3</v>
      </c>
      <c r="D4" s="192"/>
      <c r="E4" s="192"/>
      <c r="F4" s="192"/>
      <c r="G4" s="192"/>
      <c r="H4" s="192"/>
      <c r="I4" s="192"/>
      <c r="J4" s="193"/>
      <c r="K4" s="192"/>
      <c r="L4" s="192"/>
      <c r="M4" s="192"/>
      <c r="N4" s="192"/>
      <c r="O4" s="192"/>
      <c r="P4" s="192"/>
      <c r="Q4" s="174"/>
    </row>
    <row r="5" spans="1:17" ht="50.25" customHeight="1">
      <c r="A5" s="190"/>
      <c r="B5" s="89"/>
      <c r="C5" s="192" t="s">
        <v>108</v>
      </c>
      <c r="D5" s="183" t="s">
        <v>103</v>
      </c>
      <c r="E5" s="183"/>
      <c r="F5" s="183"/>
      <c r="G5" s="183"/>
      <c r="H5" s="183"/>
      <c r="I5" s="183"/>
      <c r="J5" s="90"/>
      <c r="K5" s="192" t="s">
        <v>109</v>
      </c>
      <c r="L5" s="183" t="s">
        <v>8</v>
      </c>
      <c r="M5" s="183"/>
      <c r="N5" s="183"/>
      <c r="O5" s="183"/>
      <c r="P5" s="183"/>
      <c r="Q5" s="183"/>
    </row>
    <row r="6" spans="1:17" ht="15.75">
      <c r="A6" s="190"/>
      <c r="B6" s="89"/>
      <c r="C6" s="192"/>
      <c r="D6" s="48" t="s">
        <v>15</v>
      </c>
      <c r="E6" s="48" t="s">
        <v>10</v>
      </c>
      <c r="F6" s="48" t="s">
        <v>11</v>
      </c>
      <c r="G6" s="48" t="s">
        <v>12</v>
      </c>
      <c r="H6" s="48" t="s">
        <v>13</v>
      </c>
      <c r="I6" s="48" t="s">
        <v>14</v>
      </c>
      <c r="J6" s="91"/>
      <c r="K6" s="192"/>
      <c r="L6" s="48" t="s">
        <v>15</v>
      </c>
      <c r="M6" s="48" t="s">
        <v>10</v>
      </c>
      <c r="N6" s="48" t="s">
        <v>11</v>
      </c>
      <c r="O6" s="48" t="s">
        <v>12</v>
      </c>
      <c r="P6" s="48" t="s">
        <v>13</v>
      </c>
      <c r="Q6" s="92" t="s">
        <v>14</v>
      </c>
    </row>
    <row r="7" spans="1:17" ht="15.75">
      <c r="A7" s="15" t="s">
        <v>16</v>
      </c>
      <c r="B7" s="93"/>
      <c r="C7" s="6">
        <f>C8+C11+C14</f>
        <v>64.599999999999994</v>
      </c>
      <c r="D7" s="6">
        <f>D8+D11+D14</f>
        <v>64</v>
      </c>
      <c r="E7" s="103"/>
      <c r="F7" s="103"/>
      <c r="G7" s="103"/>
      <c r="H7" s="103"/>
      <c r="I7" s="103"/>
      <c r="J7" s="91"/>
      <c r="K7" s="103"/>
      <c r="L7" s="7">
        <f>(D7)/(C7*1.033)-1</f>
        <v>-4.0937004546557909E-2</v>
      </c>
      <c r="M7" s="103"/>
      <c r="N7" s="103"/>
      <c r="O7" s="103"/>
      <c r="P7" s="103"/>
      <c r="Q7" s="103"/>
    </row>
    <row r="8" spans="1:17" ht="25.5">
      <c r="A8" s="19" t="s">
        <v>104</v>
      </c>
      <c r="B8" s="94"/>
      <c r="C8" s="95">
        <f>+C9</f>
        <v>47.1</v>
      </c>
      <c r="D8" s="96">
        <f>+D9</f>
        <v>45.3</v>
      </c>
      <c r="E8" s="104"/>
      <c r="F8" s="104"/>
      <c r="G8" s="105"/>
      <c r="H8" s="105"/>
      <c r="I8" s="106"/>
      <c r="J8" s="91"/>
      <c r="K8" s="103"/>
      <c r="L8" s="7">
        <f t="shared" ref="L8:L14" si="0">(D8)/(C8*1.033)-1</f>
        <v>-6.8941491296761082E-2</v>
      </c>
      <c r="M8" s="103"/>
      <c r="N8" s="103"/>
      <c r="O8" s="103"/>
      <c r="P8" s="103"/>
      <c r="Q8" s="103"/>
    </row>
    <row r="9" spans="1:17" ht="15.75">
      <c r="A9" s="22" t="s">
        <v>685</v>
      </c>
      <c r="B9" s="97"/>
      <c r="C9" s="91">
        <v>47.1</v>
      </c>
      <c r="D9" s="91">
        <v>45.3</v>
      </c>
      <c r="E9" s="107"/>
      <c r="F9" s="108"/>
      <c r="G9" s="109"/>
      <c r="H9" s="109"/>
      <c r="I9" s="108"/>
      <c r="J9" s="91"/>
      <c r="K9" s="103"/>
      <c r="L9" s="7">
        <f t="shared" si="0"/>
        <v>-6.8941491296761082E-2</v>
      </c>
      <c r="M9" s="103"/>
      <c r="N9" s="103"/>
      <c r="O9" s="103"/>
      <c r="P9" s="103"/>
      <c r="Q9" s="103"/>
    </row>
    <row r="10" spans="1:17" ht="15.75">
      <c r="A10" s="22"/>
      <c r="B10" s="97"/>
      <c r="C10" s="91"/>
      <c r="D10" s="91"/>
      <c r="E10" s="107"/>
      <c r="F10" s="108"/>
      <c r="G10" s="109"/>
      <c r="H10" s="109"/>
      <c r="I10" s="108"/>
      <c r="J10" s="91"/>
      <c r="K10" s="103"/>
      <c r="L10" s="7" t="e">
        <f t="shared" si="0"/>
        <v>#DIV/0!</v>
      </c>
      <c r="M10" s="103"/>
      <c r="N10" s="103"/>
      <c r="O10" s="103"/>
      <c r="P10" s="103"/>
      <c r="Q10" s="103"/>
    </row>
    <row r="11" spans="1:17" ht="18">
      <c r="A11" s="19" t="s">
        <v>105</v>
      </c>
      <c r="B11" s="94"/>
      <c r="C11" s="95">
        <f>+C12</f>
        <v>6.9</v>
      </c>
      <c r="D11" s="96">
        <f>+D12</f>
        <v>7.6</v>
      </c>
      <c r="E11" s="104"/>
      <c r="F11" s="104"/>
      <c r="G11" s="105"/>
      <c r="H11" s="105"/>
      <c r="I11" s="105"/>
      <c r="J11" s="91"/>
      <c r="K11" s="103"/>
      <c r="L11" s="7">
        <f t="shared" si="0"/>
        <v>6.6262609256843019E-2</v>
      </c>
      <c r="M11" s="103"/>
      <c r="N11" s="103"/>
      <c r="O11" s="103"/>
      <c r="P11" s="103"/>
      <c r="Q11" s="103"/>
    </row>
    <row r="12" spans="1:17" ht="15.75">
      <c r="A12" s="22" t="s">
        <v>686</v>
      </c>
      <c r="B12" s="97"/>
      <c r="C12" s="91">
        <v>6.9</v>
      </c>
      <c r="D12" s="91">
        <v>7.6</v>
      </c>
      <c r="E12" s="107"/>
      <c r="F12" s="108"/>
      <c r="G12" s="109"/>
      <c r="H12" s="109"/>
      <c r="I12" s="108"/>
      <c r="J12" s="91"/>
      <c r="K12" s="103"/>
      <c r="L12" s="7">
        <f t="shared" si="0"/>
        <v>6.6262609256843019E-2</v>
      </c>
      <c r="M12" s="103"/>
      <c r="N12" s="103"/>
      <c r="O12" s="103"/>
      <c r="P12" s="103"/>
      <c r="Q12" s="103"/>
    </row>
    <row r="13" spans="1:17">
      <c r="A13" s="22"/>
      <c r="B13" s="98"/>
      <c r="C13" s="99"/>
      <c r="D13" s="100"/>
      <c r="E13" s="104"/>
      <c r="F13" s="104"/>
      <c r="G13" s="105"/>
      <c r="H13" s="105"/>
      <c r="I13" s="105"/>
      <c r="J13" s="100"/>
      <c r="K13" s="103"/>
      <c r="L13" s="7" t="e">
        <f t="shared" si="0"/>
        <v>#DIV/0!</v>
      </c>
      <c r="M13" s="103"/>
      <c r="N13" s="103"/>
      <c r="O13" s="103"/>
      <c r="P13" s="103"/>
      <c r="Q13" s="103"/>
    </row>
    <row r="14" spans="1:17" ht="15.75" thickBot="1">
      <c r="A14" s="84" t="s">
        <v>106</v>
      </c>
      <c r="B14" s="101"/>
      <c r="C14" s="102">
        <v>10.6</v>
      </c>
      <c r="D14" s="86">
        <v>11.1</v>
      </c>
      <c r="E14" s="110"/>
      <c r="F14" s="110"/>
      <c r="G14" s="111"/>
      <c r="H14" s="111"/>
      <c r="I14" s="111"/>
      <c r="J14" s="85"/>
      <c r="K14" s="103"/>
      <c r="L14" s="7">
        <f t="shared" si="0"/>
        <v>1.3717145518639784E-2</v>
      </c>
      <c r="M14" s="103"/>
      <c r="N14" s="103"/>
      <c r="O14" s="103"/>
      <c r="P14" s="103"/>
      <c r="Q14" s="103"/>
    </row>
    <row r="15" spans="1:17" ht="26.1" customHeight="1">
      <c r="A15" s="181" t="s">
        <v>649</v>
      </c>
      <c r="B15" s="182"/>
      <c r="C15" s="182"/>
      <c r="D15" s="182"/>
      <c r="E15" s="182"/>
      <c r="F15" s="182"/>
      <c r="G15" s="182"/>
      <c r="H15" s="182"/>
      <c r="I15" s="182"/>
      <c r="J15" s="182"/>
      <c r="K15" s="182"/>
      <c r="L15" s="182"/>
      <c r="M15" s="182"/>
      <c r="N15" s="182"/>
      <c r="O15" s="182"/>
      <c r="P15" s="182"/>
      <c r="Q15" s="182"/>
    </row>
  </sheetData>
  <sheetProtection algorithmName="SHA-512" hashValue="BedBzRuU5UeXyC7MnDLAVzS2e3dlN7a0hRW29QJiSXB+FDnSLG8+ICY7Zq3+/9qLVr34EG2bjPPz0op21S7KLQ==" saltValue="UlukisgNytOAzv6OrO9okA==" spinCount="100000" sheet="1" objects="1" scenarios="1"/>
  <mergeCells count="12">
    <mergeCell ref="B2:Q2"/>
    <mergeCell ref="A15:Q15"/>
    <mergeCell ref="A3:A6"/>
    <mergeCell ref="B3:B4"/>
    <mergeCell ref="C3:I3"/>
    <mergeCell ref="C4:I4"/>
    <mergeCell ref="J3:J4"/>
    <mergeCell ref="C5:C6"/>
    <mergeCell ref="D5:I5"/>
    <mergeCell ref="K5:K6"/>
    <mergeCell ref="L5:Q5"/>
    <mergeCell ref="K3:Q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CB74C-8A0F-4E3E-B4EF-B544E951F425}">
  <sheetPr>
    <tabColor rgb="FF00B0F0"/>
  </sheetPr>
  <dimension ref="A1:U10"/>
  <sheetViews>
    <sheetView zoomScale="150" zoomScaleNormal="150" workbookViewId="0">
      <selection activeCell="D15" sqref="D15"/>
    </sheetView>
  </sheetViews>
  <sheetFormatPr baseColWidth="10" defaultRowHeight="15"/>
  <cols>
    <col min="1" max="1" width="27.42578125" style="10" customWidth="1"/>
    <col min="2" max="2" width="2.7109375" style="10" customWidth="1"/>
    <col min="3" max="3" width="10.140625" style="10" customWidth="1"/>
    <col min="4" max="5" width="11.42578125" style="10"/>
    <col min="6" max="6" width="3.7109375" style="10" customWidth="1"/>
    <col min="7" max="9" width="11.42578125" style="10"/>
    <col min="10" max="10" width="3.42578125" style="10" customWidth="1"/>
    <col min="11" max="15" width="12.7109375" style="10" customWidth="1"/>
    <col min="16" max="16" width="3" style="10" customWidth="1"/>
    <col min="17" max="18" width="12.7109375" style="10" customWidth="1"/>
    <col min="19" max="16384" width="11.42578125" style="10"/>
  </cols>
  <sheetData>
    <row r="1" spans="1:21" ht="15.75" thickBot="1">
      <c r="A1" s="10" t="str">
        <f>Institución!B2</f>
        <v>Televisión Metropolitana S.A. de C.V.</v>
      </c>
    </row>
    <row r="2" spans="1:21">
      <c r="A2" s="88"/>
      <c r="B2" s="157" t="s">
        <v>110</v>
      </c>
      <c r="C2" s="157"/>
      <c r="D2" s="157"/>
      <c r="E2" s="157"/>
      <c r="F2" s="157"/>
      <c r="G2" s="157"/>
      <c r="H2" s="157"/>
      <c r="I2" s="157"/>
      <c r="J2" s="157"/>
      <c r="K2" s="157"/>
      <c r="L2" s="157"/>
      <c r="M2" s="157"/>
      <c r="N2" s="112"/>
      <c r="O2" s="112"/>
      <c r="P2" s="113"/>
      <c r="Q2" s="113"/>
      <c r="R2" s="114"/>
    </row>
    <row r="3" spans="1:21" ht="15" customHeight="1" thickBot="1">
      <c r="A3" s="190" t="s">
        <v>111</v>
      </c>
      <c r="B3" s="193"/>
      <c r="C3" s="192" t="s">
        <v>115</v>
      </c>
      <c r="D3" s="192"/>
      <c r="E3" s="192"/>
      <c r="F3" s="193"/>
      <c r="G3" s="192" t="s">
        <v>684</v>
      </c>
      <c r="H3" s="192"/>
      <c r="I3" s="192"/>
      <c r="J3" s="115"/>
      <c r="K3" s="192" t="s">
        <v>121</v>
      </c>
      <c r="L3" s="192"/>
      <c r="M3" s="192"/>
      <c r="N3" s="192"/>
      <c r="O3" s="192"/>
      <c r="P3" s="116"/>
      <c r="Q3" s="192" t="s">
        <v>131</v>
      </c>
      <c r="R3" s="174"/>
      <c r="S3" s="117"/>
      <c r="T3" s="117"/>
      <c r="U3" s="118"/>
    </row>
    <row r="4" spans="1:21" ht="33.75" thickBot="1">
      <c r="A4" s="190"/>
      <c r="B4" s="193"/>
      <c r="C4" s="119" t="s">
        <v>116</v>
      </c>
      <c r="D4" s="120" t="s">
        <v>117</v>
      </c>
      <c r="E4" s="121" t="s">
        <v>118</v>
      </c>
      <c r="F4" s="193"/>
      <c r="G4" s="119" t="s">
        <v>116</v>
      </c>
      <c r="H4" s="120" t="s">
        <v>117</v>
      </c>
      <c r="I4" s="121" t="s">
        <v>118</v>
      </c>
      <c r="J4" s="115"/>
      <c r="K4" s="119" t="s">
        <v>123</v>
      </c>
      <c r="L4" s="120" t="s">
        <v>124</v>
      </c>
      <c r="M4" s="120" t="s">
        <v>125</v>
      </c>
      <c r="N4" s="120" t="s">
        <v>126</v>
      </c>
      <c r="O4" s="121" t="s">
        <v>127</v>
      </c>
      <c r="P4" s="122"/>
      <c r="Q4" s="119" t="s">
        <v>650</v>
      </c>
      <c r="R4" s="121" t="s">
        <v>117</v>
      </c>
    </row>
    <row r="5" spans="1:21">
      <c r="A5" s="190"/>
      <c r="B5" s="115"/>
      <c r="C5" s="48"/>
      <c r="D5" s="48" t="s">
        <v>119</v>
      </c>
      <c r="E5" s="48"/>
      <c r="F5" s="123"/>
      <c r="G5" s="48"/>
      <c r="H5" s="48" t="s">
        <v>120</v>
      </c>
      <c r="I5" s="48"/>
      <c r="J5" s="123"/>
      <c r="K5" s="48" t="s">
        <v>122</v>
      </c>
      <c r="L5" s="124" t="s">
        <v>651</v>
      </c>
      <c r="M5" s="48" t="s">
        <v>128</v>
      </c>
      <c r="N5" s="48" t="s">
        <v>129</v>
      </c>
      <c r="O5" s="48" t="s">
        <v>130</v>
      </c>
      <c r="P5" s="116"/>
      <c r="Q5" s="48"/>
      <c r="R5" s="92" t="s">
        <v>132</v>
      </c>
    </row>
    <row r="6" spans="1:21" ht="15.75">
      <c r="A6" s="15" t="s">
        <v>16</v>
      </c>
      <c r="B6" s="125"/>
      <c r="C6" s="6">
        <f>C7+C8+C9</f>
        <v>106.8</v>
      </c>
      <c r="D6" s="9">
        <f>D7+D8+D9</f>
        <v>1</v>
      </c>
      <c r="E6" s="6">
        <f>E7+E8+E9</f>
        <v>3</v>
      </c>
      <c r="F6" s="91"/>
      <c r="G6" s="6">
        <f>G7+G8+G9</f>
        <v>98.5</v>
      </c>
      <c r="H6" s="9">
        <f>H7+H8+H9</f>
        <v>1</v>
      </c>
      <c r="I6" s="6">
        <f>I7+I8+I9</f>
        <v>3</v>
      </c>
      <c r="J6" s="91"/>
      <c r="K6" s="126"/>
      <c r="L6" s="126"/>
      <c r="M6" s="126"/>
      <c r="N6" s="126"/>
      <c r="O6" s="126"/>
      <c r="P6" s="127"/>
      <c r="Q6" s="7">
        <f>(G6)/(C6*1.033)-1</f>
        <v>-0.10717846641359463</v>
      </c>
      <c r="R6" s="8">
        <f>H6-D6</f>
        <v>0</v>
      </c>
    </row>
    <row r="7" spans="1:21" ht="27.95" customHeight="1">
      <c r="A7" s="22" t="s">
        <v>112</v>
      </c>
      <c r="B7" s="128"/>
      <c r="C7" s="10">
        <v>12.8</v>
      </c>
      <c r="D7" s="149">
        <f>C7/C6</f>
        <v>0.11985018726591762</v>
      </c>
      <c r="E7" s="10">
        <v>1</v>
      </c>
      <c r="F7" s="91"/>
      <c r="G7" s="10">
        <v>26.4</v>
      </c>
      <c r="H7" s="10">
        <v>0.27</v>
      </c>
      <c r="I7" s="10">
        <v>1</v>
      </c>
      <c r="J7" s="127"/>
      <c r="K7" s="10">
        <v>34</v>
      </c>
      <c r="L7" s="10">
        <v>1</v>
      </c>
      <c r="M7" s="10">
        <v>1</v>
      </c>
      <c r="N7" s="10">
        <v>1</v>
      </c>
      <c r="O7" s="127"/>
      <c r="P7" s="127"/>
      <c r="Q7" s="7">
        <f t="shared" ref="Q7:Q9" si="0">(G7)/(C7*1.033)-1</f>
        <v>0.99661181026137458</v>
      </c>
      <c r="R7" s="8">
        <f t="shared" ref="R7:R9" si="1">H7-D7</f>
        <v>0.1501498127340824</v>
      </c>
    </row>
    <row r="8" spans="1:21" ht="27.95" customHeight="1">
      <c r="A8" s="22" t="s">
        <v>113</v>
      </c>
      <c r="B8" s="128"/>
      <c r="C8" s="10">
        <v>4.2</v>
      </c>
      <c r="D8" s="149">
        <f>C8/C6</f>
        <v>3.9325842696629219E-2</v>
      </c>
      <c r="E8" s="10">
        <v>1</v>
      </c>
      <c r="F8" s="91"/>
      <c r="G8" s="10">
        <v>3.4</v>
      </c>
      <c r="H8" s="10">
        <v>0.03</v>
      </c>
      <c r="I8" s="10">
        <v>1</v>
      </c>
      <c r="J8" s="127"/>
      <c r="K8" s="10">
        <v>13</v>
      </c>
      <c r="L8" s="10">
        <v>1</v>
      </c>
      <c r="M8" s="10">
        <v>1</v>
      </c>
      <c r="N8" s="10">
        <v>1</v>
      </c>
      <c r="O8" s="127"/>
      <c r="P8" s="127"/>
      <c r="Q8" s="7">
        <f t="shared" si="0"/>
        <v>-0.21633706725671875</v>
      </c>
      <c r="R8" s="8">
        <f t="shared" si="1"/>
        <v>-9.3258426966292204E-3</v>
      </c>
    </row>
    <row r="9" spans="1:21" ht="27.95" customHeight="1" thickBot="1">
      <c r="A9" s="31" t="s">
        <v>114</v>
      </c>
      <c r="B9" s="129"/>
      <c r="C9" s="130">
        <v>89.8</v>
      </c>
      <c r="D9" s="149">
        <f>C9/C6</f>
        <v>0.84082397003745313</v>
      </c>
      <c r="E9" s="130">
        <v>1</v>
      </c>
      <c r="F9" s="131"/>
      <c r="G9" s="130">
        <v>68.7</v>
      </c>
      <c r="H9" s="130">
        <v>0.7</v>
      </c>
      <c r="I9" s="130">
        <v>1</v>
      </c>
      <c r="J9" s="130"/>
      <c r="K9" s="130">
        <v>468</v>
      </c>
      <c r="L9" s="130">
        <v>29</v>
      </c>
      <c r="M9" s="130">
        <v>25</v>
      </c>
      <c r="N9" s="130">
        <v>4</v>
      </c>
      <c r="O9" s="130"/>
      <c r="P9" s="130"/>
      <c r="Q9" s="7">
        <f t="shared" si="0"/>
        <v>-0.25940618821647321</v>
      </c>
      <c r="R9" s="8">
        <f t="shared" si="1"/>
        <v>-0.14082397003745317</v>
      </c>
    </row>
    <row r="10" spans="1:21" ht="24.95" customHeight="1">
      <c r="A10" s="181" t="s">
        <v>652</v>
      </c>
      <c r="B10" s="182"/>
      <c r="C10" s="182"/>
      <c r="D10" s="182"/>
      <c r="E10" s="182"/>
      <c r="F10" s="182"/>
      <c r="G10" s="182"/>
      <c r="H10" s="182"/>
      <c r="I10" s="182"/>
      <c r="J10" s="182"/>
      <c r="K10" s="182"/>
      <c r="L10" s="182"/>
      <c r="M10" s="182"/>
      <c r="N10" s="182"/>
      <c r="O10" s="182"/>
      <c r="P10" s="182"/>
      <c r="Q10" s="182"/>
      <c r="R10" s="182"/>
    </row>
  </sheetData>
  <sheetProtection algorithmName="SHA-512" hashValue="di9qrGhXT+ExbSshkZ+pErj/OTakVI8/bb/rcqlAZI8LTrxsDoxa/B2ezagtl7H5IaxOKUZDKrLNHvCjjaIaRA==" saltValue="/wCDDPT6YKukyInGUb65/w==" spinCount="100000" sheet="1" objects="1" scenarios="1"/>
  <mergeCells count="9">
    <mergeCell ref="A10:R10"/>
    <mergeCell ref="B2:M2"/>
    <mergeCell ref="A3:A5"/>
    <mergeCell ref="B3:B4"/>
    <mergeCell ref="C3:E3"/>
    <mergeCell ref="F3:F4"/>
    <mergeCell ref="K3:O3"/>
    <mergeCell ref="Q3:R3"/>
    <mergeCell ref="G3:I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3114B-2AC6-4798-9CA7-BED2E91BE490}">
  <dimension ref="A1:G12"/>
  <sheetViews>
    <sheetView zoomScale="150" zoomScaleNormal="150" workbookViewId="0">
      <selection activeCell="F5" sqref="F5"/>
    </sheetView>
  </sheetViews>
  <sheetFormatPr baseColWidth="10" defaultRowHeight="15"/>
  <cols>
    <col min="1" max="1" width="21" style="10" customWidth="1"/>
    <col min="2" max="16384" width="11.42578125" style="10"/>
  </cols>
  <sheetData>
    <row r="1" spans="1:7" ht="15.75" thickBot="1">
      <c r="A1" s="10" t="str">
        <f>Institución!B2</f>
        <v>Televisión Metropolitana S.A. de C.V.</v>
      </c>
    </row>
    <row r="2" spans="1:7">
      <c r="A2" s="196" t="s">
        <v>133</v>
      </c>
      <c r="B2" s="197"/>
      <c r="C2" s="197"/>
      <c r="D2" s="197"/>
      <c r="E2" s="197"/>
      <c r="F2" s="197"/>
      <c r="G2" s="198"/>
    </row>
    <row r="3" spans="1:7" ht="48.75" customHeight="1">
      <c r="A3" s="199" t="s">
        <v>134</v>
      </c>
      <c r="B3" s="200" t="s">
        <v>135</v>
      </c>
      <c r="C3" s="200"/>
      <c r="D3" s="200" t="s">
        <v>136</v>
      </c>
      <c r="E3" s="200"/>
      <c r="F3" s="192" t="s">
        <v>28</v>
      </c>
      <c r="G3" s="201" t="s">
        <v>137</v>
      </c>
    </row>
    <row r="4" spans="1:7">
      <c r="A4" s="199"/>
      <c r="B4" s="48" t="s">
        <v>138</v>
      </c>
      <c r="C4" s="48" t="s">
        <v>139</v>
      </c>
      <c r="D4" s="48" t="s">
        <v>140</v>
      </c>
      <c r="E4" s="48" t="s">
        <v>139</v>
      </c>
      <c r="F4" s="192"/>
      <c r="G4" s="201"/>
    </row>
    <row r="5" spans="1:7">
      <c r="A5" s="132" t="s">
        <v>5</v>
      </c>
      <c r="B5" s="151">
        <v>77</v>
      </c>
      <c r="C5" s="151">
        <v>326</v>
      </c>
      <c r="D5" s="151">
        <v>10</v>
      </c>
      <c r="E5" s="151">
        <v>15</v>
      </c>
      <c r="F5" s="151">
        <v>1.9642520000000001</v>
      </c>
      <c r="G5" s="141"/>
    </row>
    <row r="6" spans="1:7" ht="18">
      <c r="A6" s="133" t="s">
        <v>141</v>
      </c>
      <c r="B6" s="151">
        <v>71</v>
      </c>
      <c r="C6" s="151">
        <v>299</v>
      </c>
      <c r="D6" s="151">
        <v>0</v>
      </c>
      <c r="E6" s="151">
        <v>0</v>
      </c>
      <c r="F6" s="151">
        <v>0.77172200000000002</v>
      </c>
      <c r="G6" s="140">
        <f>(F6)/(F5*1.033)-1</f>
        <v>-0.61966757226212144</v>
      </c>
    </row>
    <row r="7" spans="1:7">
      <c r="A7" s="134" t="s">
        <v>142</v>
      </c>
      <c r="B7" s="136"/>
      <c r="C7" s="136"/>
      <c r="D7" s="136"/>
      <c r="E7" s="136"/>
      <c r="F7" s="136"/>
      <c r="G7" s="137"/>
    </row>
    <row r="8" spans="1:7">
      <c r="A8" s="134" t="s">
        <v>143</v>
      </c>
      <c r="B8" s="136"/>
      <c r="C8" s="136"/>
      <c r="D8" s="136"/>
      <c r="E8" s="136"/>
      <c r="F8" s="136"/>
      <c r="G8" s="137"/>
    </row>
    <row r="9" spans="1:7">
      <c r="A9" s="134" t="s">
        <v>12</v>
      </c>
      <c r="B9" s="136"/>
      <c r="C9" s="136"/>
      <c r="D9" s="136"/>
      <c r="E9" s="136"/>
      <c r="F9" s="136"/>
      <c r="G9" s="137"/>
    </row>
    <row r="10" spans="1:7">
      <c r="A10" s="134" t="s">
        <v>144</v>
      </c>
      <c r="B10" s="136"/>
      <c r="C10" s="136"/>
      <c r="D10" s="136"/>
      <c r="E10" s="136"/>
      <c r="F10" s="136"/>
      <c r="G10" s="137"/>
    </row>
    <row r="11" spans="1:7" ht="18.75" thickBot="1">
      <c r="A11" s="135" t="s">
        <v>145</v>
      </c>
      <c r="B11" s="138"/>
      <c r="C11" s="138"/>
      <c r="D11" s="138"/>
      <c r="E11" s="138"/>
      <c r="F11" s="138"/>
      <c r="G11" s="139"/>
    </row>
    <row r="12" spans="1:7" ht="42.95" customHeight="1">
      <c r="A12" s="194" t="s">
        <v>653</v>
      </c>
      <c r="B12" s="195"/>
      <c r="C12" s="195"/>
      <c r="D12" s="195"/>
      <c r="E12" s="195"/>
      <c r="F12" s="195"/>
      <c r="G12" s="195"/>
    </row>
  </sheetData>
  <sheetProtection algorithmName="SHA-512" hashValue="IO32SyTIT7OXACawuFvhuFgV2UdVzTyIShjt6z8lK0osMIB3VYzoN/37OIf9OyS2u1H/lCXb6Q+A/ytF157qjA==" saltValue="M7A0iYZ3mi77uFQAr3xEFg==" spinCount="100000" sheet="1" objects="1" scenarios="1"/>
  <mergeCells count="7">
    <mergeCell ref="A12:G12"/>
    <mergeCell ref="A2:G2"/>
    <mergeCell ref="A3:A4"/>
    <mergeCell ref="B3:C3"/>
    <mergeCell ref="D3:E3"/>
    <mergeCell ref="F3:F4"/>
    <mergeCell ref="G3:G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861F-62DB-431A-98F9-72EB3516EAED}">
  <sheetPr>
    <tabColor theme="7" tint="0.79998168889431442"/>
  </sheetPr>
  <dimension ref="A1:B8"/>
  <sheetViews>
    <sheetView zoomScale="163" zoomScaleNormal="163" workbookViewId="0">
      <selection activeCell="B4" sqref="B4:B5"/>
    </sheetView>
  </sheetViews>
  <sheetFormatPr baseColWidth="10" defaultRowHeight="15"/>
  <cols>
    <col min="1" max="1" width="69.28515625" style="10" customWidth="1"/>
    <col min="2" max="2" width="18" style="10" customWidth="1"/>
    <col min="3" max="16384" width="11.42578125" style="10"/>
  </cols>
  <sheetData>
    <row r="1" spans="1:2" ht="15.75" thickBot="1">
      <c r="A1" s="10" t="str">
        <f>Institución!B2</f>
        <v>Televisión Metropolitana S.A. de C.V.</v>
      </c>
    </row>
    <row r="2" spans="1:2">
      <c r="A2" s="204" t="s">
        <v>676</v>
      </c>
      <c r="B2" s="205"/>
    </row>
    <row r="3" spans="1:2">
      <c r="A3" s="206"/>
      <c r="B3" s="207"/>
    </row>
    <row r="4" spans="1:2">
      <c r="A4" s="132" t="s">
        <v>662</v>
      </c>
      <c r="B4" s="142">
        <v>69.8</v>
      </c>
    </row>
    <row r="5" spans="1:2">
      <c r="A5" s="132" t="s">
        <v>663</v>
      </c>
      <c r="B5" s="142">
        <v>79.900000000000006</v>
      </c>
    </row>
    <row r="6" spans="1:2" ht="15.75" thickBot="1">
      <c r="A6" s="143"/>
      <c r="B6" s="144"/>
    </row>
    <row r="7" spans="1:2" ht="15.75" thickBot="1">
      <c r="A7" s="145"/>
      <c r="B7" s="146">
        <f>B4/B5*100</f>
        <v>87.359198998748425</v>
      </c>
    </row>
    <row r="8" spans="1:2" ht="32.1" customHeight="1">
      <c r="A8" s="202" t="s">
        <v>668</v>
      </c>
      <c r="B8" s="203"/>
    </row>
  </sheetData>
  <sheetProtection algorithmName="SHA-512" hashValue="qQACiyWLhLE7DyItVGj5JxZR7HNKsSLzcQ0rONr/1psvGSWXX96Ah3JSfcjfuXPWVvZOFj93bhY87oJM5GZ1/Q==" saltValue="b9W/EtN02rS4W6Zq4zoU4g==" spinCount="100000" sheet="1" objects="1" scenarios="1"/>
  <mergeCells count="2">
    <mergeCell ref="A8:B8"/>
    <mergeCell ref="A2:B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D3F4-9D47-4F14-92B7-CF516F08416E}">
  <dimension ref="A1:B8"/>
  <sheetViews>
    <sheetView zoomScale="132" zoomScaleNormal="132" workbookViewId="0">
      <selection activeCell="A2" sqref="A2:B3"/>
    </sheetView>
  </sheetViews>
  <sheetFormatPr baseColWidth="10" defaultRowHeight="15"/>
  <cols>
    <col min="1" max="1" width="99.42578125" style="10" customWidth="1"/>
    <col min="2" max="2" width="18.85546875" style="10" customWidth="1"/>
    <col min="3" max="16384" width="11.42578125" style="10"/>
  </cols>
  <sheetData>
    <row r="1" spans="1:2" ht="15.75" thickBot="1">
      <c r="A1" s="10" t="str">
        <f>Institución!B2</f>
        <v>Televisión Metropolitana S.A. de C.V.</v>
      </c>
    </row>
    <row r="2" spans="1:2">
      <c r="A2" s="204" t="s">
        <v>675</v>
      </c>
      <c r="B2" s="205"/>
    </row>
    <row r="3" spans="1:2">
      <c r="A3" s="206"/>
      <c r="B3" s="207"/>
    </row>
    <row r="4" spans="1:2">
      <c r="A4" s="132" t="s">
        <v>664</v>
      </c>
      <c r="B4" s="142">
        <v>0.30256300000000003</v>
      </c>
    </row>
    <row r="5" spans="1:2">
      <c r="A5" s="132" t="s">
        <v>665</v>
      </c>
      <c r="B5" s="142">
        <v>0.24543499999999999</v>
      </c>
    </row>
    <row r="6" spans="1:2" ht="15.75" thickBot="1">
      <c r="A6" s="143"/>
      <c r="B6" s="144"/>
    </row>
    <row r="7" spans="1:2" ht="15.75" thickBot="1">
      <c r="A7" s="145"/>
      <c r="B7" s="146">
        <f>B4/B5*100</f>
        <v>123.27622384745453</v>
      </c>
    </row>
    <row r="8" spans="1:2" ht="17.100000000000001" customHeight="1">
      <c r="A8" s="208" t="s">
        <v>667</v>
      </c>
      <c r="B8" s="209"/>
    </row>
  </sheetData>
  <sheetProtection algorithmName="SHA-512" hashValue="x3VqA4JLgGkgqdA3mq0e36/iI1CNw0pBWaQuoNVrJDbM9NfkGtk0oONdqA8UT/mQMrexINTrehvJY9vZx81FCQ==" saltValue="Qjxx2ReSw5uLfWSzp+/W3w==" spinCount="100000" sheet="1" objects="1" scenarios="1"/>
  <mergeCells count="2">
    <mergeCell ref="A2:B3"/>
    <mergeCell ref="A8:B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L g D A A B Q S w M E F A A C A A g A E 1 5 O U Q D m T K S k A A A A 9 Q A A A B I A H A B D b 2 5 m a W c v U G F j a 2 F n Z S 5 4 b W w g o h g A K K A U A A A A A A A A A A A A A A A A A A A A A A A A A A A A h Y 9 B D o I w F E S v Q r q n R d R I y K c s j D t J T E i M 2 6 Z 8 o R G K o c V y N x c e y S u I U d S d y 5 n 3 F j P 3 6 w 3 S o a m 9 C 3 Z G t T o h M x o Q D 7 V s C 6 X L h P T 2 6 E c k 5 b A T 8 i R K 9 E Z Z m 3 g w R U I q a 8 8 x Y 8 4 5 6 u a 0 7 U o W B s G M H b J t L i t s B P n I 6 r / s K 2 2 s 0 B I J h / 1 r D A 9 p t K S r x T g J 2 N R B p v S X h y N 7 0 p 8 S 1 n 1 t + w 4 5 G n + T A 5 s i s P c F / g B Q S w M E F A A C A A g A E 1 5 O 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N e T l G P Y / r U s g A A A C E B A A A T A B w A R m 9 y b X V s Y X M v U 2 V j d G l v b j E u b S C i G A A o o B Q A A A A A A A A A A A A A A A A A A A A A A A A A A A B 1 j r E K g 0 A M h n f B d w j X R U E E 2 2 7 S S b q 2 Q 4 U O 4 n B q 2 h 7 q R e 5 O U M R 3 7 5 W j n W q W w J c / X 6 K x N o I k 3 F x P U t / z P f 3 i C h v I e d X x B E 7 Q o f E 9 s H V V 4 o n S k v N U Y x d n o 1 I o z Z 1 U W x G 1 Q b g U F 9 7 j i b l N V q 5 F R t L Y S B k 5 w Y 7 l Y i C o e V 8 J 3 h C z q k 8 W 4 1 x x q R + k + o y 6 s Z f 5 P K A O 3 L l o W Z i j V h m B s S P g c l 4 j + P H 9 B j 9 s 8 O O X G 5 z M u o a + J + T / B 9 M 3 U E s B A i 0 A F A A C A A g A E 1 5 O U Q D m T K S k A A A A 9 Q A A A B I A A A A A A A A A A A A A A A A A A A A A A E N v b m Z p Z y 9 Q Y W N r Y W d l L n h t b F B L A Q I t A B Q A A g A I A B N e T l E P y u m r p A A A A O k A A A A T A A A A A A A A A A A A A A A A A P A A A A B b Q 2 9 u d G V u d F 9 U e X B l c 1 0 u e G 1 s U E s B A i 0 A F A A C A A g A E 1 5 O U Y 9 j + t S y A A A A I Q E A A B M A A A A A A A A A A A A A A A A A 4 Q E A A E Z v c m 1 1 b G F z L 1 N l Y 3 R p b 2 4 x L m 1 Q S w U G A A A A A A M A A w D C A A A A 4 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S w k A A A A A A A A p C 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h 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j g 1 I i A v P j x F b n R y e S B U e X B l P S J G a W x s R X J y b 3 J D b 2 R l I i B W Y W x 1 Z T 0 i c 1 V u a 2 5 v d 2 4 i I C 8 + P E V u d H J 5 I F R 5 c G U 9 I k Z p b G x F c n J v c k N v d W 5 0 I i B W Y W x 1 Z T 0 i b D A i I C 8 + P E V u d H J 5 I F R 5 c G U 9 I k Z p b G x M Y X N 0 V X B k Y X R l Z C I g V m F s d W U 9 I m Q y M D I w L T E w L T E 0 V D E 2 O j Q 2 O j U 2 L j I w N j E y M D l a I i A v P j x F b n R y e S B U e X B l P S J G a W x s Q 2 9 s d W 1 u V H l w Z X M i I F Z h b H V l P S J z Q U F B Q U J n P T 0 i I C 8 + P E V u d H J 5 I F R 5 c G U 9 I k Z p b G x D b 2 x 1 b W 5 O Y W 1 l c y I g V m F s d W U 9 I n N b J n F 1 b 3 Q 7 Q 2 9 s d W 1 u Y T E m c X V v d D s s J n F 1 b 3 Q 7 Q 2 9 s d W 1 u Y T I m c X V v d D s s J n F 1 b 3 Q 7 Q 2 9 s d W 1 u Y T M m c X V v d D s s J n F 1 b 3 Q 7 Q 2 9 s d W 1 u Y T 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U Y W J s Y T E v V G l w b y B j Y W 1 i a W F k b y 5 7 Q 2 9 s d W 1 u Y T E s M H 0 m c X V v d D s s J n F 1 b 3 Q 7 U 2 V j d G l v b j E v V G F i b G E x L 1 R p c G 8 g Y 2 F t Y m l h Z G 8 u e 0 N v b H V t b m E y L D F 9 J n F 1 b 3 Q 7 L C Z x d W 9 0 O 1 N l Y 3 R p b 2 4 x L 1 R h Y m x h M S 9 U a X B v I G N h b W J p Y W R v L n t D b 2 x 1 b W 5 h M y w y f S Z x d W 9 0 O y w m c X V v d D t T Z W N 0 a W 9 u M S 9 U Y W J s Y T E v V G l w b y B j Y W 1 i a W F k b y 5 7 Q 2 9 s d W 1 u Y T Q s M 3 0 m c X V v d D t d L C Z x d W 9 0 O 0 N v b H V t b k N v d W 5 0 J n F 1 b 3 Q 7 O j Q s J n F 1 b 3 Q 7 S 2 V 5 Q 2 9 s d W 1 u T m F t Z X M m c X V v d D s 6 W 1 0 s J n F 1 b 3 Q 7 Q 2 9 s d W 1 u S W R l b n R p d G l l c y Z x d W 9 0 O z p b J n F 1 b 3 Q 7 U 2 V j d G l v b j E v V G F i b G E x L 1 R p c G 8 g Y 2 F t Y m l h Z G 8 u e 0 N v b H V t b m E x L D B 9 J n F 1 b 3 Q 7 L C Z x d W 9 0 O 1 N l Y 3 R p b 2 4 x L 1 R h Y m x h M S 9 U a X B v I G N h b W J p Y W R v L n t D b 2 x 1 b W 5 h M i w x f S Z x d W 9 0 O y w m c X V v d D t T Z W N 0 a W 9 u M S 9 U Y W J s Y T E v V G l w b y B j Y W 1 i a W F k b y 5 7 Q 2 9 s d W 1 u Y T M s M n 0 m c X V v d D s s J n F 1 b 3 Q 7 U 2 V j d G l v b j E v V G F i b G E x L 1 R p c G 8 g Y 2 F t Y m l h Z G 8 u e 0 N v b H V t b m E 0 L D N 9 J n F 1 b 3 Q 7 X S w m c X V v d D t S Z W x h d G l v b n N o a X B J b m Z v J n F 1 b 3 Q 7 O l t d f S I g L z 4 8 L 1 N 0 Y W J s Z U V u d H J p Z X M + P C 9 J d G V t P j x J d G V t P j x J d G V t T G 9 j Y X R p b 2 4 + P E l 0 Z W 1 U e X B l P k Z v c m 1 1 b G E 8 L 0 l 0 Z W 1 U e X B l P j x J d G V t U G F 0 a D 5 T Z W N 0 a W 9 u M S 9 U Y W J s Y T E v T 3 J p Z 2 V u P C 9 J d G V t U G F 0 a D 4 8 L 0 l 0 Z W 1 M b 2 N h d G l v b j 4 8 U 3 R h Y m x l R W 5 0 c m l l c y A v P j w v S X R l b T 4 8 S X R l b T 4 8 S X R l b U x v Y 2 F 0 a W 9 u P j x J d G V t V H l w Z T 5 G b 3 J t d W x h P C 9 J d G V t V H l w Z T 4 8 S X R l b V B h d G g + U 2 V j d G l v b j E v V G F i b G E x L 1 R p c G 8 l M j B j Y W 1 i a W F k b z w v S X R l b V B h d G g + P C 9 J d G V t T G 9 j Y X R p b 2 4 + P F N 0 Y W J s Z U V u d H J p Z X M g L z 4 8 L 0 l 0 Z W 0 + P C 9 J d G V t c z 4 8 L 0 x v Y 2 F s U G F j a 2 F n Z U 1 l d G F k Y X R h R m l s Z T 4 W A A A A U E s F B g A A A A A A A A A A A A A A A A A A A A A A A C Y B A A A B A A A A 0 I y d 3 w E V 0 R G M e g D A T 8 K X 6 w E A A A A D 9 Q W g N K 5 u S b 5 P z I m m C j 8 R A A A A A A I A A A A A A B B m A A A A A Q A A I A A A A P f 3 p 2 L O 3 k r J m j X W y l H d Z Y v T E p B l K s Z 9 V I j x r G w G a e f V A A A A A A 6 A A A A A A g A A I A A A A C P p + c b t n o j H O 7 a 9 F v d c H I R 7 f 8 P g F T n d S / o + f + a I E q c H U A A A A K U w 9 n O + t / e x Q d P r L a S L 4 A F c 5 Q g c X Y Z f O d f F O + S o g T C i w T h o q k d 2 y C P Y j A q L N s I Q 4 A D A r n Q b q O K p K G G Z S + S o w 1 I H J w I 6 Q s R p B S y o C P T F W D C n Q A A A A A o u B K R E 1 k f B p N m r B 9 S V 2 4 j m N A K U G J V Y m t Y j r h 1 N g I z T w 5 a S Z f R p X 8 y p u 0 N 2 G H s L A 5 h l Y y U z + 3 z e j / D V s k T F l o I = < / D a t a M a s h u p > 
</file>

<file path=customXml/item2.xml><?xml version="1.0" encoding="utf-8"?>
<ct:contentTypeSchema xmlns:ct="http://schemas.microsoft.com/office/2006/metadata/contentType" xmlns:ma="http://schemas.microsoft.com/office/2006/metadata/properties/metaAttributes" ct:_="" ma:_="" ma:contentTypeName="Document" ma:contentTypeID="0x0101005D9AB5E8DF0B2F4B9DED483DA7F71CF2" ma:contentTypeVersion="15" ma:contentTypeDescription="Create a new document." ma:contentTypeScope="" ma:versionID="77fbfe339321adea55fd2543973b2892">
  <xsd:schema xmlns:xsd="http://www.w3.org/2001/XMLSchema" xmlns:xs="http://www.w3.org/2001/XMLSchema" xmlns:p="http://schemas.microsoft.com/office/2006/metadata/properties" xmlns:ns1="http://schemas.microsoft.com/sharepoint/v3" xmlns:ns3="cb0fb480-4a0e-480c-bffa-945dc71267f6" xmlns:ns4="ab03d8d6-e7e1-40df-8dbc-83f41f20c054" targetNamespace="http://schemas.microsoft.com/office/2006/metadata/properties" ma:root="true" ma:fieldsID="fe64912f77b223b68526f2ce040b2ba8" ns1:_="" ns3:_="" ns4:_="">
    <xsd:import namespace="http://schemas.microsoft.com/sharepoint/v3"/>
    <xsd:import namespace="cb0fb480-4a0e-480c-bffa-945dc71267f6"/>
    <xsd:import namespace="ab03d8d6-e7e1-40df-8dbc-83f41f20c05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0fb480-4a0e-480c-bffa-945dc71267f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3d8d6-e7e1-40df-8dbc-83f41f20c05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CF13B63-4C77-4E34-8D73-6497FFB31BE8}">
  <ds:schemaRefs>
    <ds:schemaRef ds:uri="http://schemas.microsoft.com/DataMashup"/>
  </ds:schemaRefs>
</ds:datastoreItem>
</file>

<file path=customXml/itemProps2.xml><?xml version="1.0" encoding="utf-8"?>
<ds:datastoreItem xmlns:ds="http://schemas.openxmlformats.org/officeDocument/2006/customXml" ds:itemID="{EBD03608-3C86-4692-BCC9-7CEE374E71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0fb480-4a0e-480c-bffa-945dc71267f6"/>
    <ds:schemaRef ds:uri="ab03d8d6-e7e1-40df-8dbc-83f41f20c0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076FBF-9C71-4AA3-A234-42252D8219A2}">
  <ds:schemaRefs>
    <ds:schemaRef ds:uri="http://schemas.microsoft.com/sharepoint/v3/contenttype/forms"/>
  </ds:schemaRefs>
</ds:datastoreItem>
</file>

<file path=customXml/itemProps4.xml><?xml version="1.0" encoding="utf-8"?>
<ds:datastoreItem xmlns:ds="http://schemas.openxmlformats.org/officeDocument/2006/customXml" ds:itemID="{E2146B08-F553-4F0E-BEF7-ED6A75365872}">
  <ds:schemaRefs>
    <ds:schemaRef ds:uri="http://schemas.microsoft.com/office/infopath/2007/PartnerControls"/>
    <ds:schemaRef ds:uri="cb0fb480-4a0e-480c-bffa-945dc71267f6"/>
    <ds:schemaRef ds:uri="http://purl.org/dc/terms/"/>
    <ds:schemaRef ds:uri="http://schemas.microsoft.com/office/2006/documentManagement/types"/>
    <ds:schemaRef ds:uri="http://schemas.openxmlformats.org/package/2006/metadata/core-properties"/>
    <ds:schemaRef ds:uri="ab03d8d6-e7e1-40df-8dbc-83f41f20c054"/>
    <ds:schemaRef ds:uri="http://purl.org/dc/elements/1.1/"/>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Institución</vt:lpstr>
      <vt:lpstr>I. Clasificación económica</vt:lpstr>
      <vt:lpstr>II. Concepto gasto</vt:lpstr>
      <vt:lpstr>III. Plazas Estructura Org</vt:lpstr>
      <vt:lpstr>IV Costo Estructura</vt:lpstr>
      <vt:lpstr>V- Contrataciones</vt:lpstr>
      <vt:lpstr>VI. Comisiones y Viáticos</vt:lpstr>
      <vt:lpstr>Indicador 1</vt:lpstr>
      <vt:lpstr>Indicador 2</vt:lpstr>
      <vt:lpstr>Indicador 3</vt:lpstr>
      <vt:lpstr>Indicador 4</vt:lpstr>
      <vt:lpstr>Indicador 5</vt:lpstr>
      <vt:lpstr>Indicador 6</vt:lpstr>
      <vt:lpstr>Indicador 7</vt:lpstr>
      <vt:lpstr>Indicador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83083</dc:creator>
  <cp:lastModifiedBy>Enrique Mora Morán</cp:lastModifiedBy>
  <dcterms:created xsi:type="dcterms:W3CDTF">2020-10-14T15:35:07Z</dcterms:created>
  <dcterms:modified xsi:type="dcterms:W3CDTF">2022-03-11T18:21:57Z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0x0101005D9AB5E8DF0B2F4B9DED483DA7F71CF2</vt:lpwstr>
  </property>
</Properties>
</file>